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180" windowWidth="28395" windowHeight="12030" tabRatio="816" firstSheet="1" activeTab="4"/>
  </bookViews>
  <sheets>
    <sheet name="일반고(00과정)" sheetId="1" state="hidden" r:id="rId1"/>
    <sheet name="2019입학생" sheetId="8" r:id="rId2"/>
    <sheet name="2018입학생" sheetId="3" r:id="rId3"/>
    <sheet name="2017입학생" sheetId="5" r:id="rId4"/>
    <sheet name="일반,자사,특목(2019년 전학년)" sheetId="6" r:id="rId5"/>
  </sheets>
  <definedNames>
    <definedName name="_xlnm.Consolidate_Area" localSheetId="2">'2018입학생'!$A$1:$O$62</definedName>
    <definedName name="_xlnm.Consolidate_Area" localSheetId="1">'2019입학생'!$A$1:$O$63</definedName>
    <definedName name="_xlnm.Consolidate_Area" localSheetId="0">'일반고(00과정)'!$A$1:$Q$85</definedName>
    <definedName name="_xlnm.Consolidate_Area">#REF!</definedName>
    <definedName name="_xlnm.Print_Area" localSheetId="3">'2017입학생'!$A$1:$S$62</definedName>
    <definedName name="_xlnm.Print_Area" localSheetId="2">'2018입학생'!$A$1:$O$74</definedName>
    <definedName name="_xlnm.Print_Area" localSheetId="1">'2019입학생'!$A$1:$O$57</definedName>
    <definedName name="_xlnm.Print_Area" localSheetId="4">'일반,자사,특목(2019년 전학년)'!$A$1:$T$65</definedName>
    <definedName name="계열구분" localSheetId="1">#REF!</definedName>
    <definedName name="계열구분" localSheetId="4">#REF!</definedName>
    <definedName name="계열구분">#REF!</definedName>
    <definedName name="과학" localSheetId="1">#REF!</definedName>
    <definedName name="과학" localSheetId="4">#REF!</definedName>
    <definedName name="과학">#REF!</definedName>
    <definedName name="국어" localSheetId="1">#REF!</definedName>
    <definedName name="국어" localSheetId="4">#REF!</definedName>
    <definedName name="국어">#REF!</definedName>
    <definedName name="사회" localSheetId="1">#REF!</definedName>
    <definedName name="사회" localSheetId="4">#REF!</definedName>
    <definedName name="사회">#REF!</definedName>
    <definedName name="생활교양" localSheetId="1">#REF!</definedName>
    <definedName name="생활교양" localSheetId="4">#REF!</definedName>
    <definedName name="생활교양">#REF!</definedName>
    <definedName name="수학" localSheetId="1">#REF!</definedName>
    <definedName name="수학" localSheetId="4">#REF!</definedName>
    <definedName name="수학">#REF!</definedName>
    <definedName name="영어" localSheetId="1">#REF!</definedName>
    <definedName name="영어" localSheetId="4">#REF!</definedName>
    <definedName name="영어">#REF!</definedName>
    <definedName name="예술" localSheetId="1">#REF!</definedName>
    <definedName name="예술" localSheetId="4">#REF!</definedName>
    <definedName name="예술">#REF!</definedName>
    <definedName name="인문" localSheetId="2">#REF!</definedName>
    <definedName name="인문" localSheetId="1">#REF!</definedName>
    <definedName name="인문">#REF!</definedName>
    <definedName name="체육" localSheetId="1">#REF!</definedName>
    <definedName name="체육" localSheetId="4">#REF!</definedName>
    <definedName name="체육">#REF!</definedName>
  </definedNames>
  <calcPr calcId="144525"/>
</workbook>
</file>

<file path=xl/calcChain.xml><?xml version="1.0" encoding="utf-8"?>
<calcChain xmlns="http://schemas.openxmlformats.org/spreadsheetml/2006/main">
  <c r="M50" i="8" l="1"/>
  <c r="M51" i="8" s="1"/>
  <c r="L50" i="8"/>
  <c r="L51" i="8" s="1"/>
  <c r="L56" i="8" s="1"/>
  <c r="K50" i="8"/>
  <c r="K51" i="8" s="1"/>
  <c r="J50" i="8"/>
  <c r="J51" i="8" s="1"/>
  <c r="I50" i="8"/>
  <c r="I51" i="8" s="1"/>
  <c r="H50" i="8"/>
  <c r="H51" i="8" s="1"/>
  <c r="N49" i="8"/>
  <c r="N48" i="8"/>
  <c r="N47" i="8"/>
  <c r="N46" i="8"/>
  <c r="M42" i="8"/>
  <c r="L42" i="8"/>
  <c r="K42" i="8"/>
  <c r="J42" i="8"/>
  <c r="I42" i="8"/>
  <c r="H42" i="8"/>
  <c r="N37" i="8"/>
  <c r="N34" i="8"/>
  <c r="N32" i="8"/>
  <c r="N26" i="8"/>
  <c r="N24" i="8"/>
  <c r="N23" i="8"/>
  <c r="N22" i="8"/>
  <c r="N17" i="8"/>
  <c r="N12" i="8"/>
  <c r="N7" i="8"/>
  <c r="J56" i="8" l="1"/>
  <c r="J57" i="8" s="1"/>
  <c r="N42" i="8"/>
  <c r="Q22" i="8" s="1"/>
  <c r="K56" i="8"/>
  <c r="N50" i="8"/>
  <c r="I56" i="8"/>
  <c r="M56" i="8"/>
  <c r="L57" i="8" s="1"/>
  <c r="H56" i="8"/>
  <c r="H57" i="8" s="1"/>
  <c r="N51" i="8"/>
  <c r="G46" i="8"/>
  <c r="S23" i="6"/>
  <c r="R23" i="6"/>
  <c r="G20" i="6"/>
  <c r="G21" i="6"/>
  <c r="G18" i="6"/>
  <c r="Q42" i="8" l="1"/>
  <c r="N56" i="8"/>
  <c r="Q56" i="8" s="1"/>
  <c r="Q51" i="8"/>
  <c r="E49" i="5"/>
  <c r="F49" i="5"/>
  <c r="E50" i="5"/>
  <c r="F50" i="5"/>
  <c r="E51" i="5"/>
  <c r="F51" i="5"/>
  <c r="E52" i="5"/>
  <c r="F52" i="5"/>
  <c r="P58" i="5"/>
  <c r="O58" i="5"/>
  <c r="N58" i="5"/>
  <c r="M58" i="5"/>
  <c r="L58" i="5"/>
  <c r="K58" i="5"/>
  <c r="J58" i="5"/>
  <c r="I58" i="5"/>
  <c r="H58" i="5"/>
  <c r="G58" i="5"/>
  <c r="E17" i="5"/>
  <c r="F17" i="5"/>
  <c r="E18" i="5"/>
  <c r="F18" i="5"/>
  <c r="N26" i="3" l="1"/>
  <c r="L61" i="6" l="1"/>
  <c r="L63" i="6" s="1"/>
  <c r="M61" i="6"/>
  <c r="M63" i="6" s="1"/>
  <c r="S62" i="6"/>
  <c r="R62" i="6"/>
  <c r="G62" i="6"/>
  <c r="F62" i="6"/>
  <c r="Q61" i="6"/>
  <c r="Q63" i="6" s="1"/>
  <c r="P61" i="6"/>
  <c r="P63" i="6" s="1"/>
  <c r="O61" i="6"/>
  <c r="O63" i="6" s="1"/>
  <c r="N61" i="6"/>
  <c r="N63" i="6" s="1"/>
  <c r="K61" i="6"/>
  <c r="K63" i="6" s="1"/>
  <c r="J61" i="6"/>
  <c r="J63" i="6" s="1"/>
  <c r="I61" i="6"/>
  <c r="I63" i="6" s="1"/>
  <c r="H61" i="6"/>
  <c r="H63" i="6" s="1"/>
  <c r="G60" i="6"/>
  <c r="F60" i="6"/>
  <c r="G57" i="6"/>
  <c r="F57" i="6"/>
  <c r="G56" i="6"/>
  <c r="F56" i="6"/>
  <c r="G55" i="6"/>
  <c r="F55" i="6"/>
  <c r="G54" i="6"/>
  <c r="F54" i="6"/>
  <c r="S53" i="6"/>
  <c r="R53" i="6"/>
  <c r="G53" i="6"/>
  <c r="F53" i="6"/>
  <c r="G52" i="6"/>
  <c r="F52" i="6"/>
  <c r="G51" i="6"/>
  <c r="F51" i="6"/>
  <c r="G50" i="6"/>
  <c r="F50" i="6"/>
  <c r="S49" i="6"/>
  <c r="R49" i="6"/>
  <c r="G49" i="6"/>
  <c r="F49" i="6"/>
  <c r="G48" i="6"/>
  <c r="F48" i="6"/>
  <c r="G47" i="6"/>
  <c r="F47" i="6"/>
  <c r="S46" i="6"/>
  <c r="R46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S36" i="6"/>
  <c r="R36" i="6"/>
  <c r="G36" i="6"/>
  <c r="F36" i="6"/>
  <c r="G35" i="6"/>
  <c r="F35" i="6"/>
  <c r="G33" i="6"/>
  <c r="F33" i="6"/>
  <c r="G32" i="6"/>
  <c r="F32" i="6"/>
  <c r="G31" i="6"/>
  <c r="F31" i="6"/>
  <c r="G30" i="6"/>
  <c r="F30" i="6"/>
  <c r="S29" i="6"/>
  <c r="R29" i="6"/>
  <c r="G29" i="6"/>
  <c r="F29" i="6"/>
  <c r="S28" i="6"/>
  <c r="R28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19" i="6"/>
  <c r="F19" i="6"/>
  <c r="G17" i="6"/>
  <c r="F17" i="6"/>
  <c r="G16" i="6"/>
  <c r="F16" i="6"/>
  <c r="G15" i="6"/>
  <c r="F15" i="6"/>
  <c r="G14" i="6"/>
  <c r="F14" i="6"/>
  <c r="G13" i="6"/>
  <c r="F13" i="6"/>
  <c r="S12" i="6"/>
  <c r="R12" i="6"/>
  <c r="G12" i="6"/>
  <c r="F12" i="6"/>
  <c r="G11" i="6"/>
  <c r="F11" i="6"/>
  <c r="G10" i="6"/>
  <c r="F10" i="6"/>
  <c r="G9" i="6"/>
  <c r="F9" i="6"/>
  <c r="G8" i="6"/>
  <c r="F8" i="6"/>
  <c r="S7" i="6"/>
  <c r="R7" i="6"/>
  <c r="G7" i="6"/>
  <c r="F7" i="6"/>
  <c r="F61" i="6" l="1"/>
  <c r="F63" i="6" s="1"/>
  <c r="G61" i="6"/>
  <c r="G63" i="6" s="1"/>
  <c r="R61" i="6"/>
  <c r="S61" i="6"/>
  <c r="S63" i="6"/>
  <c r="R63" i="6"/>
  <c r="E6" i="5"/>
  <c r="F6" i="5"/>
  <c r="Q6" i="5"/>
  <c r="R6" i="5"/>
  <c r="E7" i="5"/>
  <c r="F7" i="5"/>
  <c r="E8" i="5"/>
  <c r="F8" i="5"/>
  <c r="E9" i="5"/>
  <c r="F9" i="5"/>
  <c r="E10" i="5"/>
  <c r="F10" i="5"/>
  <c r="E11" i="5"/>
  <c r="F11" i="5"/>
  <c r="E12" i="5"/>
  <c r="F12" i="5"/>
  <c r="Q12" i="5"/>
  <c r="R12" i="5"/>
  <c r="E13" i="5"/>
  <c r="F13" i="5"/>
  <c r="E14" i="5"/>
  <c r="F14" i="5"/>
  <c r="E15" i="5"/>
  <c r="F15" i="5"/>
  <c r="E16" i="5"/>
  <c r="F16" i="5"/>
  <c r="E19" i="5"/>
  <c r="F19" i="5"/>
  <c r="E20" i="5"/>
  <c r="F20" i="5"/>
  <c r="E21" i="5"/>
  <c r="F21" i="5"/>
  <c r="Q21" i="5"/>
  <c r="R21" i="5"/>
  <c r="E22" i="5"/>
  <c r="F22" i="5"/>
  <c r="E23" i="5"/>
  <c r="F23" i="5"/>
  <c r="E24" i="5"/>
  <c r="F24" i="5"/>
  <c r="E25" i="5"/>
  <c r="F25" i="5"/>
  <c r="E26" i="5"/>
  <c r="F26" i="5"/>
  <c r="E27" i="5"/>
  <c r="F27" i="5"/>
  <c r="Q27" i="5"/>
  <c r="R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Q34" i="5"/>
  <c r="R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Q43" i="5"/>
  <c r="R43" i="5"/>
  <c r="E44" i="5"/>
  <c r="F44" i="5"/>
  <c r="E45" i="5"/>
  <c r="F45" i="5"/>
  <c r="Q45" i="5"/>
  <c r="R45" i="5"/>
  <c r="E46" i="5"/>
  <c r="F46" i="5"/>
  <c r="E47" i="5"/>
  <c r="F47" i="5"/>
  <c r="Q47" i="5"/>
  <c r="R47" i="5"/>
  <c r="E48" i="5"/>
  <c r="F48" i="5"/>
  <c r="E53" i="5"/>
  <c r="F53" i="5"/>
  <c r="E54" i="5"/>
  <c r="F54" i="5"/>
  <c r="E55" i="5"/>
  <c r="F55" i="5"/>
  <c r="E56" i="5"/>
  <c r="F56" i="5"/>
  <c r="E57" i="5"/>
  <c r="F57" i="5"/>
  <c r="G60" i="5"/>
  <c r="H60" i="5"/>
  <c r="I60" i="5"/>
  <c r="J60" i="5"/>
  <c r="K60" i="5"/>
  <c r="L60" i="5"/>
  <c r="M60" i="5"/>
  <c r="N60" i="5"/>
  <c r="O60" i="5"/>
  <c r="P60" i="5"/>
  <c r="E59" i="5"/>
  <c r="F59" i="5"/>
  <c r="Q59" i="5"/>
  <c r="R59" i="5"/>
  <c r="R58" i="5" l="1"/>
  <c r="E58" i="5"/>
  <c r="E60" i="5" s="1"/>
  <c r="Q58" i="5"/>
  <c r="R60" i="5"/>
  <c r="F58" i="5"/>
  <c r="F60" i="5" s="1"/>
  <c r="Q60" i="5"/>
  <c r="M49" i="3"/>
  <c r="M50" i="3" s="1"/>
  <c r="L49" i="3"/>
  <c r="L50" i="3" s="1"/>
  <c r="K49" i="3"/>
  <c r="K50" i="3" s="1"/>
  <c r="J49" i="3"/>
  <c r="J50" i="3" s="1"/>
  <c r="I49" i="3"/>
  <c r="I50" i="3" s="1"/>
  <c r="H49" i="3"/>
  <c r="H50" i="3" s="1"/>
  <c r="N48" i="3"/>
  <c r="N47" i="3"/>
  <c r="N46" i="3"/>
  <c r="N45" i="3"/>
  <c r="M41" i="3"/>
  <c r="M55" i="3" s="1"/>
  <c r="L41" i="3"/>
  <c r="L55" i="3" s="1"/>
  <c r="K41" i="3"/>
  <c r="K55" i="3" s="1"/>
  <c r="J41" i="3"/>
  <c r="I41" i="3"/>
  <c r="I55" i="3" s="1"/>
  <c r="H41" i="3"/>
  <c r="H55" i="3" s="1"/>
  <c r="N37" i="3"/>
  <c r="N34" i="3"/>
  <c r="N32" i="3"/>
  <c r="N24" i="3"/>
  <c r="N23" i="3"/>
  <c r="N22" i="3"/>
  <c r="N17" i="3"/>
  <c r="N12" i="3"/>
  <c r="N7" i="3"/>
  <c r="J55" i="3" l="1"/>
  <c r="G45" i="3"/>
  <c r="N49" i="3"/>
  <c r="N50" i="3"/>
  <c r="N41" i="3"/>
  <c r="Q22" i="3" s="1"/>
  <c r="J56" i="3" l="1"/>
  <c r="H56" i="3"/>
  <c r="Q41" i="3"/>
  <c r="L56" i="3"/>
  <c r="N55" i="3"/>
  <c r="Q55" i="3" s="1"/>
  <c r="Q50" i="3"/>
  <c r="L78" i="1" l="1"/>
  <c r="K78" i="1"/>
  <c r="K79" i="1" s="1"/>
  <c r="O74" i="1"/>
  <c r="O78" i="1" s="1"/>
  <c r="N73" i="1"/>
  <c r="M73" i="1"/>
  <c r="L73" i="1"/>
  <c r="K73" i="1"/>
  <c r="J73" i="1"/>
  <c r="I73" i="1"/>
  <c r="O72" i="1"/>
  <c r="O71" i="1"/>
  <c r="O73" i="1" s="1"/>
  <c r="O70" i="1"/>
  <c r="O69" i="1"/>
  <c r="F69" i="1"/>
  <c r="P64" i="1"/>
  <c r="N64" i="1"/>
  <c r="N78" i="1" s="1"/>
  <c r="M64" i="1"/>
  <c r="M78" i="1" s="1"/>
  <c r="M79" i="1" s="1"/>
  <c r="L64" i="1"/>
  <c r="K64" i="1"/>
  <c r="J64" i="1"/>
  <c r="J78" i="1" s="1"/>
  <c r="I64" i="1"/>
  <c r="I78" i="1" s="1"/>
  <c r="I79" i="1" s="1"/>
  <c r="W63" i="1"/>
  <c r="V63" i="1"/>
  <c r="U63" i="1"/>
  <c r="T63" i="1"/>
  <c r="S63" i="1"/>
  <c r="W62" i="1"/>
  <c r="V62" i="1"/>
  <c r="U62" i="1"/>
  <c r="T62" i="1"/>
  <c r="S62" i="1"/>
  <c r="W61" i="1"/>
  <c r="V61" i="1"/>
  <c r="U61" i="1"/>
  <c r="T61" i="1"/>
  <c r="S61" i="1"/>
  <c r="W60" i="1"/>
  <c r="V60" i="1"/>
  <c r="U60" i="1"/>
  <c r="T60" i="1"/>
  <c r="S60" i="1"/>
  <c r="W59" i="1"/>
  <c r="V59" i="1"/>
  <c r="U59" i="1"/>
  <c r="T59" i="1"/>
  <c r="S59" i="1"/>
  <c r="W58" i="1"/>
  <c r="V58" i="1"/>
  <c r="U58" i="1"/>
  <c r="T58" i="1"/>
  <c r="S58" i="1"/>
  <c r="V57" i="1"/>
  <c r="U57" i="1"/>
  <c r="T57" i="1"/>
  <c r="S57" i="1"/>
  <c r="R57" i="1"/>
  <c r="W57" i="1" s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W53" i="1"/>
  <c r="V53" i="1"/>
  <c r="U53" i="1"/>
  <c r="T53" i="1"/>
  <c r="S53" i="1"/>
  <c r="W52" i="1"/>
  <c r="V52" i="1"/>
  <c r="U52" i="1"/>
  <c r="T52" i="1"/>
  <c r="S52" i="1"/>
  <c r="V51" i="1"/>
  <c r="U51" i="1"/>
  <c r="T51" i="1"/>
  <c r="S51" i="1"/>
  <c r="R51" i="1"/>
  <c r="W51" i="1" s="1"/>
  <c r="W50" i="1"/>
  <c r="V50" i="1"/>
  <c r="U50" i="1"/>
  <c r="T50" i="1"/>
  <c r="S50" i="1"/>
  <c r="W49" i="1"/>
  <c r="V49" i="1"/>
  <c r="U49" i="1"/>
  <c r="T49" i="1"/>
  <c r="S49" i="1"/>
  <c r="W48" i="1"/>
  <c r="V48" i="1"/>
  <c r="U48" i="1"/>
  <c r="T48" i="1"/>
  <c r="S48" i="1"/>
  <c r="V47" i="1"/>
  <c r="U47" i="1"/>
  <c r="T47" i="1"/>
  <c r="S47" i="1"/>
  <c r="R47" i="1"/>
  <c r="W47" i="1" s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V37" i="1"/>
  <c r="U37" i="1"/>
  <c r="T37" i="1"/>
  <c r="S37" i="1"/>
  <c r="R37" i="1"/>
  <c r="W37" i="1" s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V30" i="1"/>
  <c r="U30" i="1"/>
  <c r="T30" i="1"/>
  <c r="S30" i="1"/>
  <c r="R30" i="1"/>
  <c r="W30" i="1" s="1"/>
  <c r="O29" i="1"/>
  <c r="O64" i="1" s="1"/>
  <c r="W28" i="1"/>
  <c r="V28" i="1"/>
  <c r="U28" i="1"/>
  <c r="T28" i="1"/>
  <c r="S28" i="1"/>
  <c r="R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R21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R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10" i="1"/>
  <c r="V10" i="1"/>
  <c r="U10" i="1"/>
  <c r="T10" i="1"/>
  <c r="S10" i="1"/>
  <c r="W9" i="1"/>
  <c r="V9" i="1"/>
  <c r="U9" i="1"/>
  <c r="T9" i="1"/>
  <c r="S9" i="1"/>
  <c r="W8" i="1"/>
  <c r="V8" i="1"/>
  <c r="U8" i="1"/>
  <c r="T8" i="1"/>
  <c r="S8" i="1"/>
  <c r="X7" i="1"/>
  <c r="V7" i="1"/>
  <c r="U7" i="1"/>
  <c r="T7" i="1"/>
  <c r="S7" i="1"/>
  <c r="R7" i="1"/>
  <c r="W7" i="1" s="1"/>
</calcChain>
</file>

<file path=xl/sharedStrings.xml><?xml version="1.0" encoding="utf-8"?>
<sst xmlns="http://schemas.openxmlformats.org/spreadsheetml/2006/main" count="717" uniqueCount="296">
  <si>
    <t>과학탐구실험, 체육·예술, 교양성격의 선택과목, 진로 선택 과목, 실기·실습과목의 과목 수</t>
  </si>
  <si>
    <t>○○고등학교장(직인생략)</t>
  </si>
  <si>
    <t>-</t>
  </si>
  <si>
    <t>성명</t>
  </si>
  <si>
    <t>담당</t>
  </si>
  <si>
    <t>공통</t>
  </si>
  <si>
    <t>체육</t>
  </si>
  <si>
    <t>영어Ⅰ</t>
  </si>
  <si>
    <t>예술</t>
  </si>
  <si>
    <t>2학기</t>
  </si>
  <si>
    <t>국어</t>
  </si>
  <si>
    <t>진로</t>
  </si>
  <si>
    <t>1학기</t>
  </si>
  <si>
    <t>계</t>
  </si>
  <si>
    <t>부장</t>
  </si>
  <si>
    <t>수학</t>
  </si>
  <si>
    <t>영어</t>
  </si>
  <si>
    <t>탐구</t>
  </si>
  <si>
    <t>사회</t>
  </si>
  <si>
    <t>필수</t>
  </si>
  <si>
    <t>3학년</t>
  </si>
  <si>
    <t>직</t>
  </si>
  <si>
    <t>기초</t>
  </si>
  <si>
    <t>과 목</t>
  </si>
  <si>
    <t>1학년</t>
  </si>
  <si>
    <t>학기별 이수단위</t>
  </si>
  <si>
    <t>창의적 체험활동</t>
  </si>
  <si>
    <t>학기별 총 이수 단위</t>
  </si>
  <si>
    <t>학년별 총 이수 단위</t>
  </si>
  <si>
    <t>학기별 이수단위 소계</t>
  </si>
  <si>
    <t>* 담당자 연락처</t>
  </si>
  <si>
    <t>기초과목50%제한</t>
  </si>
  <si>
    <t>영어 독해와 작문</t>
  </si>
  <si>
    <t>1. 과정별 별도의 시트로 작성
  ☞ (시트복사 기능 이용)시트 이름에서 마우스 오른쪽 버튼을 눌러 "이동/복사" 선택 "복사본 만들기"에 체크하고 확인 
2. 셀 음영이 들어간 부분은 수식이 있으므로 입력하지 않음.
3. 과목란은 학교 실정에 맞게 자유롭게 늘리거나 줄여서 작성하되, 2015 개정 교과목명을 정확히 기재
  ☞ 물리Ⅰ→물리학Ⅰ, 운동과 건강 생활→운동과 건강, 법과 정치→정치와 법 등으로 정확히 기재
4.  여러 과목 중에서 선택하여 이수하는 경우 "/"를 이용하여 과목을 구분하여 기재
   ☞ 세계사(6), 윤리와 사상(6), 정치와 법(6), 한국지리(6) 중 2과목을 선택하여 이수하는 경우
       과목란 : 세계사/윤리와 사상/정치와 법/한국지리[택2]</t>
  </si>
  <si>
    <t xml:space="preserve">(시트복사 기능 이용)시트 이름에서 마우스 오른쪽 버튼을 눌러 "이동/복사" 선택 "복사본 만들기"에 체크하고 확인 </t>
  </si>
  <si>
    <t>2. 과목란은 2015 개정 교과목명을 정확히 기재</t>
  </si>
  <si>
    <t>1. 과정별 별도의 시트로 작성</t>
  </si>
  <si>
    <t>기술·가정/제2외국어/한문/교양</t>
  </si>
  <si>
    <t>이수시간 합계</t>
  </si>
  <si>
    <t>진로 활동</t>
  </si>
  <si>
    <t>영역합계</t>
  </si>
  <si>
    <t>생활
ㆍ
교양</t>
  </si>
  <si>
    <t>【작성 요령】</t>
  </si>
  <si>
    <t>필수이수단위</t>
  </si>
  <si>
    <t>교과(군)</t>
  </si>
  <si>
    <t>기준
단위</t>
  </si>
  <si>
    <t xml:space="preserve">※ 작성요령 </t>
  </si>
  <si>
    <t>입력예시)</t>
  </si>
  <si>
    <t>필수
이수단위</t>
  </si>
  <si>
    <t>학기당 과목수</t>
  </si>
  <si>
    <t>교과 영역</t>
  </si>
  <si>
    <t>운영시간</t>
  </si>
  <si>
    <t>자율활동</t>
  </si>
  <si>
    <t>기준시간</t>
  </si>
  <si>
    <t>생명과학Ⅰ</t>
  </si>
  <si>
    <t>학생 선택</t>
  </si>
  <si>
    <t>체육ㆍ예술</t>
  </si>
  <si>
    <t>언어와 매체</t>
  </si>
  <si>
    <t>화법과 작문</t>
  </si>
  <si>
    <t>통합과학</t>
  </si>
  <si>
    <t>봉사활동</t>
  </si>
  <si>
    <t>통합사회</t>
  </si>
  <si>
    <t>체육
ㆍ
예술</t>
  </si>
  <si>
    <t>동아리 활동</t>
  </si>
  <si>
    <t>창제최소단위</t>
  </si>
  <si>
    <t>동아리활동</t>
  </si>
  <si>
    <t>생활ㆍ교양</t>
  </si>
  <si>
    <t>최소단위수</t>
  </si>
  <si>
    <t>기초교과초과</t>
  </si>
  <si>
    <t>자율 활동</t>
  </si>
  <si>
    <t>봉사 활동</t>
  </si>
  <si>
    <t>과학탐구실험</t>
  </si>
  <si>
    <t>진로활동</t>
  </si>
  <si>
    <t>운영단위</t>
  </si>
  <si>
    <t>논술</t>
  </si>
  <si>
    <t>2학년</t>
  </si>
  <si>
    <t>문학</t>
  </si>
  <si>
    <t>한국사</t>
  </si>
  <si>
    <t>일반</t>
  </si>
  <si>
    <t>전문</t>
  </si>
  <si>
    <t>핸드폰</t>
  </si>
  <si>
    <t>교감</t>
  </si>
  <si>
    <t>영역</t>
  </si>
  <si>
    <t>수학Ⅱ</t>
  </si>
  <si>
    <t>영어Ⅱ</t>
  </si>
  <si>
    <t>과학</t>
  </si>
  <si>
    <t>독서</t>
  </si>
  <si>
    <t>수학Ⅰ</t>
  </si>
  <si>
    <t>학기당 8개 과목수 제한 적용 과목수</t>
  </si>
  <si>
    <r>
      <rPr>
        <b/>
        <sz val="15"/>
        <color rgb="FF000000"/>
        <rFont val="한컴바탕"/>
        <family val="1"/>
        <charset val="129"/>
      </rPr>
      <t>2018</t>
    </r>
    <r>
      <rPr>
        <b/>
        <sz val="15"/>
        <color rgb="FF000000"/>
        <rFont val="돋움"/>
        <family val="3"/>
        <charset val="129"/>
      </rPr>
      <t>학년도</t>
    </r>
    <r>
      <rPr>
        <b/>
        <sz val="15"/>
        <color rgb="FF000000"/>
        <rFont val="한컴바탕"/>
        <family val="1"/>
        <charset val="129"/>
      </rPr>
      <t xml:space="preserve"> </t>
    </r>
    <r>
      <rPr>
        <b/>
        <sz val="15"/>
        <color rgb="FF000000"/>
        <rFont val="돋움"/>
        <family val="3"/>
        <charset val="129"/>
      </rPr>
      <t>입학생</t>
    </r>
    <r>
      <rPr>
        <b/>
        <sz val="15"/>
        <color rgb="FF000000"/>
        <rFont val="한컴바탕"/>
        <family val="1"/>
        <charset val="129"/>
      </rPr>
      <t xml:space="preserve"> </t>
    </r>
    <r>
      <rPr>
        <b/>
        <sz val="15"/>
        <color rgb="FF000000"/>
        <rFont val="돋움"/>
        <family val="3"/>
        <charset val="129"/>
      </rPr>
      <t>교육과정</t>
    </r>
    <r>
      <rPr>
        <b/>
        <sz val="15"/>
        <color rgb="FF000000"/>
        <rFont val="한컴바탕"/>
        <family val="1"/>
        <charset val="129"/>
      </rPr>
      <t xml:space="preserve"> </t>
    </r>
    <r>
      <rPr>
        <b/>
        <sz val="15"/>
        <color rgb="FF000000"/>
        <rFont val="돋움"/>
        <family val="3"/>
        <charset val="129"/>
      </rPr>
      <t>편제표</t>
    </r>
    <r>
      <rPr>
        <b/>
        <sz val="15"/>
        <color rgb="FF000000"/>
        <rFont val="한컴바탕"/>
        <family val="1"/>
        <charset val="129"/>
      </rPr>
      <t>(00</t>
    </r>
    <r>
      <rPr>
        <b/>
        <sz val="15"/>
        <color rgb="FF000000"/>
        <rFont val="돋움"/>
        <family val="3"/>
        <charset val="129"/>
      </rPr>
      <t>과정</t>
    </r>
    <r>
      <rPr>
        <b/>
        <sz val="15"/>
        <color rgb="FF000000"/>
        <rFont val="한컴바탕"/>
        <family val="1"/>
        <charset val="129"/>
      </rPr>
      <t>)</t>
    </r>
  </si>
  <si>
    <t>세계사/윤리와 사상/정치와 법/한국지리[택2]</t>
  </si>
  <si>
    <t>3. 집중이수 과목은 "음악↔미술" 처럼 기재</t>
  </si>
  <si>
    <t>공통</t>
    <phoneticPr fontId="18" type="noConversion"/>
  </si>
  <si>
    <t>일반</t>
    <phoneticPr fontId="18" type="noConversion"/>
  </si>
  <si>
    <t>과목
유형</t>
    <phoneticPr fontId="18" type="noConversion"/>
  </si>
  <si>
    <t>운영
단위</t>
    <phoneticPr fontId="18" type="noConversion"/>
  </si>
  <si>
    <t>운영
시간</t>
    <phoneticPr fontId="18" type="noConversion"/>
  </si>
  <si>
    <t>과목유형</t>
    <phoneticPr fontId="18" type="noConversion"/>
  </si>
  <si>
    <t>기준단위</t>
    <phoneticPr fontId="18" type="noConversion"/>
  </si>
  <si>
    <t>운영단위</t>
    <phoneticPr fontId="18" type="noConversion"/>
  </si>
  <si>
    <t>1학기</t>
    <phoneticPr fontId="18" type="noConversion"/>
  </si>
  <si>
    <t>1학년</t>
    <phoneticPr fontId="18" type="noConversion"/>
  </si>
  <si>
    <r>
      <t xml:space="preserve">5. </t>
    </r>
    <r>
      <rPr>
        <sz val="10"/>
        <color rgb="FF0070C0"/>
        <rFont val="맑은 고딕"/>
        <family val="3"/>
        <charset val="129"/>
      </rPr>
      <t>집중이수 과목은 "음악↔미술" 처럼 기록</t>
    </r>
    <r>
      <rPr>
        <sz val="10"/>
        <color rgb="FF000000"/>
        <rFont val="맑은 고딕"/>
        <family val="3"/>
        <charset val="129"/>
      </rPr>
      <t xml:space="preserve">
6. 학기당 8과목 제한에 위배될 경우 빨간색으로 셀 표시 됨으로 수정바람</t>
    </r>
    <phoneticPr fontId="18" type="noConversion"/>
  </si>
  <si>
    <t>* 필수이수단위의 (  )안의 숫자는 특수목적고와 자율형사립고가 이수할 것을 권장</t>
    <phoneticPr fontId="21" type="noConversion"/>
  </si>
  <si>
    <r>
      <t xml:space="preserve">* 학기당 과목수 : 1학년은 </t>
    </r>
    <r>
      <rPr>
        <sz val="10"/>
        <color rgb="FF000000"/>
        <rFont val="맑은 고딕"/>
        <family val="3"/>
        <charset val="129"/>
      </rPr>
      <t>8</t>
    </r>
    <r>
      <rPr>
        <sz val="11"/>
        <color indexed="8"/>
        <rFont val="맑은 고딕"/>
        <family val="3"/>
        <charset val="129"/>
      </rPr>
      <t>과목</t>
    </r>
    <r>
      <rPr>
        <sz val="10"/>
        <color rgb="FF000000"/>
        <rFont val="맑은 고딕"/>
        <family val="3"/>
        <charset val="129"/>
      </rPr>
      <t xml:space="preserve"> 이내 편성(단, </t>
    </r>
    <r>
      <rPr>
        <sz val="11"/>
        <color indexed="8"/>
        <rFont val="맑은 고딕"/>
        <family val="3"/>
        <charset val="129"/>
      </rPr>
      <t>체육, 예술, 교양 제외</t>
    </r>
    <r>
      <rPr>
        <sz val="10"/>
        <color rgb="FF000000"/>
        <rFont val="맑은 고딕"/>
        <family val="3"/>
        <charset val="129"/>
      </rPr>
      <t>), 2~3학년은 학교 자율</t>
    </r>
    <phoneticPr fontId="21" type="noConversion"/>
  </si>
  <si>
    <t>학기별 총 이수 단위</t>
    <phoneticPr fontId="21" type="noConversion"/>
  </si>
  <si>
    <r>
      <t xml:space="preserve">24
</t>
    </r>
    <r>
      <rPr>
        <b/>
        <sz val="6"/>
        <color indexed="8"/>
        <rFont val="맑은 고딕"/>
        <family val="3"/>
        <charset val="129"/>
      </rPr>
      <t>(408시간)</t>
    </r>
    <phoneticPr fontId="21" type="noConversion"/>
  </si>
  <si>
    <t>창의적 체험활동</t>
    <phoneticPr fontId="21" type="noConversion"/>
  </si>
  <si>
    <t>86
(77)</t>
    <phoneticPr fontId="21" type="noConversion"/>
  </si>
  <si>
    <t>이수단위 합계</t>
    <phoneticPr fontId="21" type="noConversion"/>
  </si>
  <si>
    <t>16
(12)</t>
    <phoneticPr fontId="21" type="noConversion"/>
  </si>
  <si>
    <t>기술ㆍ가정/
제2외국어/
한문/
교양</t>
    <phoneticPr fontId="21" type="noConversion"/>
  </si>
  <si>
    <t>생활
ㆍ
교양</t>
    <phoneticPr fontId="21" type="noConversion"/>
  </si>
  <si>
    <t>10
(5)</t>
    <phoneticPr fontId="21" type="noConversion"/>
  </si>
  <si>
    <t>체육
ㆍ
예술</t>
    <phoneticPr fontId="21" type="noConversion"/>
  </si>
  <si>
    <t>2학기</t>
    <phoneticPr fontId="21" type="noConversion"/>
  </si>
  <si>
    <t>1학기</t>
    <phoneticPr fontId="21" type="noConversion"/>
  </si>
  <si>
    <t>자연</t>
    <phoneticPr fontId="21" type="noConversion"/>
  </si>
  <si>
    <t>인문</t>
    <phoneticPr fontId="21" type="noConversion"/>
  </si>
  <si>
    <t>공통</t>
    <phoneticPr fontId="21" type="noConversion"/>
  </si>
  <si>
    <t>필수
이수
단위</t>
    <phoneticPr fontId="21" type="noConversion"/>
  </si>
  <si>
    <t>이수단위합계</t>
    <phoneticPr fontId="21" type="noConversion"/>
  </si>
  <si>
    <t>3학년</t>
    <phoneticPr fontId="21" type="noConversion"/>
  </si>
  <si>
    <t>2학년</t>
    <phoneticPr fontId="21" type="noConversion"/>
  </si>
  <si>
    <t>1학년</t>
    <phoneticPr fontId="21" type="noConversion"/>
  </si>
  <si>
    <t>실제운영단위</t>
    <phoneticPr fontId="21" type="noConversion"/>
  </si>
  <si>
    <t>기준
단위</t>
    <phoneticPr fontId="21" type="noConversion"/>
  </si>
  <si>
    <t>과목명</t>
    <phoneticPr fontId="21" type="noConversion"/>
  </si>
  <si>
    <t>교과
(군)</t>
    <phoneticPr fontId="21" type="noConversion"/>
  </si>
  <si>
    <t>교과
영역</t>
    <phoneticPr fontId="21" type="noConversion"/>
  </si>
  <si>
    <t>2017 학년도 입학생 3개년 교육과정 편성표</t>
    <phoneticPr fontId="21" type="noConversion"/>
  </si>
  <si>
    <t>교과
영역</t>
    <phoneticPr fontId="21" type="noConversion"/>
  </si>
  <si>
    <t>교과
(군)</t>
    <phoneticPr fontId="21" type="noConversion"/>
  </si>
  <si>
    <t>과목명</t>
    <phoneticPr fontId="21" type="noConversion"/>
  </si>
  <si>
    <t>기준
단위</t>
    <phoneticPr fontId="21" type="noConversion"/>
  </si>
  <si>
    <t>실제운영단위</t>
    <phoneticPr fontId="21" type="noConversion"/>
  </si>
  <si>
    <t>1학년</t>
    <phoneticPr fontId="21" type="noConversion"/>
  </si>
  <si>
    <t>2학년</t>
    <phoneticPr fontId="21" type="noConversion"/>
  </si>
  <si>
    <t>3학년</t>
    <phoneticPr fontId="21" type="noConversion"/>
  </si>
  <si>
    <t>이수단위합계</t>
    <phoneticPr fontId="21" type="noConversion"/>
  </si>
  <si>
    <t>인문</t>
    <phoneticPr fontId="21" type="noConversion"/>
  </si>
  <si>
    <t>자연</t>
    <phoneticPr fontId="21" type="noConversion"/>
  </si>
  <si>
    <t>공통</t>
    <phoneticPr fontId="21" type="noConversion"/>
  </si>
  <si>
    <t>학급수</t>
    <phoneticPr fontId="21" type="noConversion"/>
  </si>
  <si>
    <t>1학기</t>
    <phoneticPr fontId="21" type="noConversion"/>
  </si>
  <si>
    <t>2학기</t>
    <phoneticPr fontId="21" type="noConversion"/>
  </si>
  <si>
    <t>미적분</t>
  </si>
  <si>
    <t>확률과 통계</t>
  </si>
  <si>
    <t>한국사</t>
    <phoneticPr fontId="21" type="noConversion"/>
  </si>
  <si>
    <t>한국사(2015)</t>
    <phoneticPr fontId="21" type="noConversion"/>
  </si>
  <si>
    <t>사회(역사/도덕 포함)</t>
    <phoneticPr fontId="21" type="noConversion"/>
  </si>
  <si>
    <t>보통</t>
    <phoneticPr fontId="21" type="noConversion"/>
  </si>
  <si>
    <t>한국사(2009)</t>
    <phoneticPr fontId="21" type="noConversion"/>
  </si>
  <si>
    <t>한국지리</t>
  </si>
  <si>
    <t>세계사</t>
  </si>
  <si>
    <t>사회·문화</t>
  </si>
  <si>
    <t>물리학Ⅰ</t>
  </si>
  <si>
    <t>지구과학Ⅰ</t>
  </si>
  <si>
    <t>화학Ⅰ</t>
  </si>
  <si>
    <t>생명과학Ⅱ</t>
  </si>
  <si>
    <t>화학Ⅱ</t>
  </si>
  <si>
    <t>운동과 건강</t>
  </si>
  <si>
    <t>음악</t>
  </si>
  <si>
    <t>미술</t>
  </si>
  <si>
    <t>기술ㆍ가정/
제2외국어/
한문/
교양</t>
    <phoneticPr fontId="21" type="noConversion"/>
  </si>
  <si>
    <t>한문Ⅰ</t>
  </si>
  <si>
    <t>교양</t>
  </si>
  <si>
    <t>이수단위 합계</t>
    <phoneticPr fontId="21" type="noConversion"/>
  </si>
  <si>
    <t>94
(85)</t>
    <phoneticPr fontId="21" type="noConversion"/>
  </si>
  <si>
    <t>창의적 체험활동</t>
    <phoneticPr fontId="21" type="noConversion"/>
  </si>
  <si>
    <t>선택군1</t>
    <phoneticPr fontId="21" type="noConversion"/>
  </si>
  <si>
    <t>선택군2</t>
    <phoneticPr fontId="21" type="noConversion"/>
  </si>
  <si>
    <t>필수
이수
단위
(2009)</t>
    <phoneticPr fontId="21" type="noConversion"/>
  </si>
  <si>
    <t>10
(10)</t>
    <phoneticPr fontId="18" type="noConversion"/>
  </si>
  <si>
    <t>* 학기당 과목수 : 8과목 이내 편성(단, 과학탐구실험, 체육, 예술·교양, 진로선택과목, 실기· 실습과목 제외)</t>
  </si>
  <si>
    <t>* 2009 필수이수단위 중 체육 ·예술 및 생활·교양 교과의 별도 숫자는 특수목적고와 자율형사립고가 이수할 것을 권장하는 단위수임</t>
    <phoneticPr fontId="21" type="noConversion"/>
  </si>
  <si>
    <r>
      <t>10
(10:</t>
    </r>
    <r>
      <rPr>
        <sz val="11"/>
        <color rgb="FF0070C0"/>
        <rFont val="맑은 고딕"/>
        <family val="3"/>
        <charset val="129"/>
      </rPr>
      <t>특목,자사권장5</t>
    </r>
    <r>
      <rPr>
        <sz val="11"/>
        <color indexed="8"/>
        <rFont val="맑은 고딕"/>
        <family val="3"/>
        <charset val="129"/>
      </rPr>
      <t>)</t>
    </r>
    <phoneticPr fontId="21" type="noConversion"/>
  </si>
  <si>
    <r>
      <t>16
(16:</t>
    </r>
    <r>
      <rPr>
        <sz val="11"/>
        <color rgb="FF0070C0"/>
        <rFont val="맑은 고딕"/>
        <family val="3"/>
        <charset val="129"/>
      </rPr>
      <t>특목,자사 권장12</t>
    </r>
    <r>
      <rPr>
        <sz val="11"/>
        <color indexed="8"/>
        <rFont val="맑은 고딕"/>
        <family val="3"/>
        <charset val="129"/>
      </rPr>
      <t>)</t>
    </r>
    <phoneticPr fontId="21" type="noConversion"/>
  </si>
  <si>
    <t>2019학년도 전학년 교육과정 편성표</t>
    <phoneticPr fontId="21" type="noConversion"/>
  </si>
  <si>
    <t>2018학년도 입학생 3개년 교육과정 편성표</t>
    <phoneticPr fontId="18" type="noConversion"/>
  </si>
  <si>
    <t>(전북대사대부설)고등학교</t>
    <phoneticPr fontId="18" type="noConversion"/>
  </si>
  <si>
    <t>진로</t>
    <phoneticPr fontId="18" type="noConversion"/>
  </si>
  <si>
    <r>
      <t>[택</t>
    </r>
    <r>
      <rPr>
        <sz val="10"/>
        <color rgb="FF000000"/>
        <rFont val="맑은 고딕"/>
        <family val="3"/>
        <charset val="129"/>
      </rPr>
      <t>3</t>
    </r>
    <r>
      <rPr>
        <sz val="10"/>
        <color rgb="FF000000"/>
        <rFont val="맑은 고딕"/>
        <family val="3"/>
        <charset val="129"/>
      </rPr>
      <t>]</t>
    </r>
    <phoneticPr fontId="18" type="noConversion"/>
  </si>
  <si>
    <r>
      <t>[택</t>
    </r>
    <r>
      <rPr>
        <sz val="10"/>
        <color rgb="FF00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]</t>
    </r>
    <phoneticPr fontId="18" type="noConversion"/>
  </si>
  <si>
    <t>일반</t>
    <phoneticPr fontId="18" type="noConversion"/>
  </si>
  <si>
    <r>
      <t>[택</t>
    </r>
    <r>
      <rPr>
        <sz val="10"/>
        <color rgb="FF000000"/>
        <rFont val="맑은 고딕"/>
        <family val="3"/>
        <charset val="129"/>
      </rPr>
      <t>1]</t>
    </r>
    <phoneticPr fontId="18" type="noConversion"/>
  </si>
  <si>
    <t>운동과 건강</t>
    <phoneticPr fontId="18" type="noConversion"/>
  </si>
  <si>
    <r>
      <t>세계지리/동아시아사/정치와 법/생활과 윤리/</t>
    </r>
    <r>
      <rPr>
        <u/>
        <sz val="10"/>
        <color rgb="FFFF0000"/>
        <rFont val="맑은 고딕"/>
        <family val="3"/>
        <charset val="129"/>
      </rPr>
      <t>물리학Ⅱ/화학Ⅱ/생명과학Ⅱ/지구과학Ⅱ</t>
    </r>
    <phoneticPr fontId="18" type="noConversion"/>
  </si>
  <si>
    <r>
      <t>여행지리/사회문제 탐구/고전과 윤리</t>
    </r>
    <r>
      <rPr>
        <sz val="10"/>
        <color rgb="FFFF0000"/>
        <rFont val="맑은 고딕"/>
        <family val="3"/>
        <charset val="129"/>
      </rPr>
      <t>/과학사/생활과 과학/융합과학</t>
    </r>
    <phoneticPr fontId="18" type="noConversion"/>
  </si>
  <si>
    <t>음악</t>
    <phoneticPr fontId="18" type="noConversion"/>
  </si>
  <si>
    <t>미술</t>
    <phoneticPr fontId="18" type="noConversion"/>
  </si>
  <si>
    <t>음악↔미술</t>
    <phoneticPr fontId="18" type="noConversion"/>
  </si>
  <si>
    <t>4↔4</t>
    <phoneticPr fontId="18" type="noConversion"/>
  </si>
  <si>
    <t>논리학</t>
  </si>
  <si>
    <t>1↔1</t>
    <phoneticPr fontId="18" type="noConversion"/>
  </si>
  <si>
    <r>
      <t>독일어I</t>
    </r>
    <r>
      <rPr>
        <sz val="10"/>
        <color rgb="FF000000"/>
        <rFont val="맑은 고딕"/>
        <family val="3"/>
        <charset val="129"/>
      </rPr>
      <t>/</t>
    </r>
    <r>
      <rPr>
        <sz val="10"/>
        <color rgb="FF000000"/>
        <rFont val="맑은 고딕"/>
        <family val="3"/>
        <charset val="129"/>
      </rPr>
      <t>중국어Ⅰ/일본어Ⅰ[택1]</t>
    </r>
    <phoneticPr fontId="18" type="noConversion"/>
  </si>
  <si>
    <t>천민영</t>
    <phoneticPr fontId="18" type="noConversion"/>
  </si>
  <si>
    <t>이남용</t>
    <phoneticPr fontId="18" type="noConversion"/>
  </si>
  <si>
    <r>
      <t>0</t>
    </r>
    <r>
      <rPr>
        <sz val="10"/>
        <color rgb="FF000000"/>
        <rFont val="맑은 고딕"/>
        <family val="3"/>
        <charset val="129"/>
      </rPr>
      <t>10-9780-7670</t>
    </r>
    <phoneticPr fontId="18" type="noConversion"/>
  </si>
  <si>
    <r>
      <t>0</t>
    </r>
    <r>
      <rPr>
        <sz val="10"/>
        <color rgb="FF000000"/>
        <rFont val="맑은 고딕"/>
        <family val="3"/>
        <charset val="129"/>
      </rPr>
      <t>10-2652-1519</t>
    </r>
    <phoneticPr fontId="18" type="noConversion"/>
  </si>
  <si>
    <t xml:space="preserve"> </t>
    <phoneticPr fontId="18" type="noConversion"/>
  </si>
  <si>
    <r>
      <t>수학I</t>
    </r>
    <r>
      <rPr>
        <sz val="10"/>
        <color rgb="FF000000"/>
        <rFont val="맑은 고딕"/>
        <family val="3"/>
        <charset val="129"/>
      </rPr>
      <t/>
    </r>
    <phoneticPr fontId="18" type="noConversion"/>
  </si>
  <si>
    <t>일반/진로</t>
    <phoneticPr fontId="18" type="noConversion"/>
  </si>
  <si>
    <t>국어Ⅰ</t>
  </si>
  <si>
    <t>국어Ⅱ</t>
  </si>
  <si>
    <t>독서와문법</t>
  </si>
  <si>
    <t>화법과작문</t>
  </si>
  <si>
    <t>고전</t>
  </si>
  <si>
    <t>미적분Ⅰ</t>
  </si>
  <si>
    <t>미적분Ⅱ</t>
  </si>
  <si>
    <t>확률과통계</t>
  </si>
  <si>
    <t>기하와벡터</t>
  </si>
  <si>
    <t>인문수학</t>
  </si>
  <si>
    <t>고급수학Ⅰ</t>
  </si>
  <si>
    <t>자연수학</t>
  </si>
  <si>
    <t>실용영어Ⅰ</t>
  </si>
  <si>
    <t>실용영어Ⅱ</t>
  </si>
  <si>
    <t>영어독해와작문</t>
  </si>
  <si>
    <t>심화영어</t>
  </si>
  <si>
    <t>생활과윤리</t>
    <phoneticPr fontId="18" type="noConversion"/>
  </si>
  <si>
    <t>택3</t>
    <phoneticPr fontId="18" type="noConversion"/>
  </si>
  <si>
    <t>택2</t>
    <phoneticPr fontId="18" type="noConversion"/>
  </si>
  <si>
    <t>물리Ⅰ</t>
  </si>
  <si>
    <t>택1</t>
    <phoneticPr fontId="18" type="noConversion"/>
  </si>
  <si>
    <t>물리Ⅱ</t>
  </si>
  <si>
    <t>지구과학Ⅱ</t>
  </si>
  <si>
    <t>운동과건강생활</t>
  </si>
  <si>
    <t>스포츠문화</t>
  </si>
  <si>
    <t>음악과생활</t>
  </si>
  <si>
    <t>미술문화</t>
    <phoneticPr fontId="18" type="noConversion"/>
  </si>
  <si>
    <t>기술·가정</t>
    <phoneticPr fontId="18" type="noConversion"/>
  </si>
  <si>
    <t>한문Ⅰ</t>
    <phoneticPr fontId="18" type="noConversion"/>
  </si>
  <si>
    <t>독일어Ⅰ</t>
    <phoneticPr fontId="18" type="noConversion"/>
  </si>
  <si>
    <t>일본어Ⅰ</t>
    <phoneticPr fontId="18" type="noConversion"/>
  </si>
  <si>
    <t>중국어Ⅰ</t>
    <phoneticPr fontId="18" type="noConversion"/>
  </si>
  <si>
    <t>철학</t>
  </si>
  <si>
    <t>실용경제</t>
  </si>
  <si>
    <t>과학교양</t>
  </si>
  <si>
    <t>과학융합</t>
  </si>
  <si>
    <t>택1</t>
    <phoneticPr fontId="18" type="noConversion"/>
  </si>
  <si>
    <t>고전</t>
    <phoneticPr fontId="18" type="noConversion"/>
  </si>
  <si>
    <t>미적분II</t>
    <phoneticPr fontId="18" type="noConversion"/>
  </si>
  <si>
    <t>인문수학</t>
    <phoneticPr fontId="18" type="noConversion"/>
  </si>
  <si>
    <t>고급수학I</t>
    <phoneticPr fontId="18" type="noConversion"/>
  </si>
  <si>
    <t>자연수학</t>
    <phoneticPr fontId="18" type="noConversion"/>
  </si>
  <si>
    <t>심화영어</t>
    <phoneticPr fontId="18" type="noConversion"/>
  </si>
  <si>
    <t>택3</t>
    <phoneticPr fontId="18" type="noConversion"/>
  </si>
  <si>
    <t>택2</t>
    <phoneticPr fontId="18" type="noConversion"/>
  </si>
  <si>
    <t>택1</t>
    <phoneticPr fontId="18" type="noConversion"/>
  </si>
  <si>
    <t>물리II</t>
    <phoneticPr fontId="18" type="noConversion"/>
  </si>
  <si>
    <t>지구과학II</t>
    <phoneticPr fontId="18" type="noConversion"/>
  </si>
  <si>
    <t>운동과건강생활</t>
    <phoneticPr fontId="18" type="noConversion"/>
  </si>
  <si>
    <t>미술문화</t>
    <phoneticPr fontId="18" type="noConversion"/>
  </si>
  <si>
    <t>정보</t>
    <phoneticPr fontId="18" type="noConversion"/>
  </si>
  <si>
    <t>교양</t>
    <phoneticPr fontId="18" type="noConversion"/>
  </si>
  <si>
    <t>실용경제</t>
    <phoneticPr fontId="18" type="noConversion"/>
  </si>
  <si>
    <t>기하와벡터</t>
    <phoneticPr fontId="18" type="noConversion"/>
  </si>
  <si>
    <t>음악과생활</t>
    <phoneticPr fontId="18" type="noConversion"/>
  </si>
  <si>
    <t xml:space="preserve">독일어I/일본어Ⅰ/중국어Ⅰ 택1 </t>
    <phoneticPr fontId="18" type="noConversion"/>
  </si>
  <si>
    <t>기술·가정↔한문(3)+논리학(1)</t>
    <phoneticPr fontId="18" type="noConversion"/>
  </si>
  <si>
    <t>수학II↔확률과 통계</t>
    <phoneticPr fontId="18" type="noConversion"/>
  </si>
  <si>
    <t>3↔3</t>
    <phoneticPr fontId="18" type="noConversion"/>
  </si>
  <si>
    <t>정보</t>
    <phoneticPr fontId="18" type="noConversion"/>
  </si>
  <si>
    <t>일반</t>
    <phoneticPr fontId="18" type="noConversion"/>
  </si>
  <si>
    <t>독일어I/중국어Ⅰ/일본어Ⅰ
[택1]</t>
    <phoneticPr fontId="18" type="noConversion"/>
  </si>
  <si>
    <t>한문Ⅰ</t>
    <phoneticPr fontId="18" type="noConversion"/>
  </si>
  <si>
    <t>진로 영어/영미 문학 읽기[택1]</t>
    <phoneticPr fontId="18" type="noConversion"/>
  </si>
  <si>
    <t>8~10</t>
  </si>
  <si>
    <t>3~4</t>
  </si>
  <si>
    <t>7~8</t>
  </si>
  <si>
    <t>2~4</t>
  </si>
  <si>
    <t>수학과제탐구</t>
    <phoneticPr fontId="18" type="noConversion"/>
  </si>
  <si>
    <t xml:space="preserve"> </t>
    <phoneticPr fontId="18" type="noConversion"/>
  </si>
  <si>
    <t>논리학/철학[택1]</t>
    <phoneticPr fontId="18" type="noConversion"/>
  </si>
  <si>
    <t>논술/환경[택1]</t>
    <phoneticPr fontId="18" type="noConversion"/>
  </si>
  <si>
    <t>과학융합</t>
    <phoneticPr fontId="18" type="noConversion"/>
  </si>
  <si>
    <t>교양</t>
    <phoneticPr fontId="18" type="noConversion"/>
  </si>
  <si>
    <t>논리학</t>
    <phoneticPr fontId="18" type="noConversion"/>
  </si>
  <si>
    <t>2019학년도 입학생 3개년 교육과정 편성표</t>
    <phoneticPr fontId="18" type="noConversion"/>
  </si>
  <si>
    <t>기하/실용수학/경제수학 [택1]</t>
    <phoneticPr fontId="18" type="noConversion"/>
  </si>
  <si>
    <t>진로</t>
    <phoneticPr fontId="18" type="noConversion"/>
  </si>
  <si>
    <t>미적분/수학과제탐구 [택1]</t>
    <phoneticPr fontId="18" type="noConversion"/>
  </si>
  <si>
    <t>진로 영어/영미 문학 읽기[택1]</t>
    <phoneticPr fontId="18" type="noConversion"/>
  </si>
  <si>
    <t>6~9</t>
    <phoneticPr fontId="18" type="noConversion"/>
  </si>
  <si>
    <t>3~6</t>
    <phoneticPr fontId="18" type="noConversion"/>
  </si>
  <si>
    <r>
      <t>한국지리/세계사/사회·문화/윤리와 사상/</t>
    </r>
    <r>
      <rPr>
        <sz val="10"/>
        <color rgb="FFFF0000"/>
        <rFont val="맑은 고딕"/>
        <family val="3"/>
        <charset val="129"/>
      </rPr>
      <t>물리학Ⅰ/화학Ⅰ/생물 I/지구과학Ⅰ</t>
    </r>
    <phoneticPr fontId="18" type="noConversion"/>
  </si>
  <si>
    <r>
      <t>한국지리/세계사/사회·문화/윤리와 사상/</t>
    </r>
    <r>
      <rPr>
        <sz val="10"/>
        <color rgb="FFFF0000"/>
        <rFont val="맑은 고딕"/>
        <family val="3"/>
        <charset val="129"/>
      </rPr>
      <t>물리학Ⅰ/화학Ⅰ/생물I/지구과학Ⅰ</t>
    </r>
    <phoneticPr fontId="18" type="noConversion"/>
  </si>
  <si>
    <t>(전북대사대부설)고등학교</t>
    <phoneticPr fontId="21" type="noConversion"/>
  </si>
  <si>
    <t>택3</t>
    <phoneticPr fontId="18" type="noConversion"/>
  </si>
  <si>
    <t>택2</t>
    <phoneticPr fontId="18" type="noConversion"/>
  </si>
  <si>
    <t>사회·문화</t>
    <phoneticPr fontId="18" type="noConversion"/>
  </si>
  <si>
    <t>윤리와사상</t>
    <phoneticPr fontId="18" type="noConversion"/>
  </si>
  <si>
    <t>윤리와사상</t>
    <phoneticPr fontId="18" type="noConversion"/>
  </si>
  <si>
    <t>한국지리</t>
    <phoneticPr fontId="18" type="noConversion"/>
  </si>
  <si>
    <t>생활과윤리</t>
    <phoneticPr fontId="18" type="noConversion"/>
  </si>
  <si>
    <t>택2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</si>
</sst>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44">
    <font>
      <sz val="10"/>
      <color rgb="FF000000"/>
      <name val="맑은 고딕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5"/>
      <color rgb="FF000000"/>
      <name val="한컴바탕"/>
      <family val="3"/>
      <charset val="129"/>
    </font>
    <font>
      <i/>
      <sz val="10"/>
      <color rgb="FF0000FF"/>
      <name val="맑은 고딕"/>
      <family val="3"/>
      <charset val="129"/>
    </font>
    <font>
      <sz val="10"/>
      <color rgb="FF0D13FF"/>
      <name val="맑은 고딕"/>
      <family val="3"/>
      <charset val="129"/>
    </font>
    <font>
      <sz val="10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9"/>
      <color rgb="FF0000FF"/>
      <name val="맑은 고딕"/>
      <family val="3"/>
      <charset val="129"/>
    </font>
    <font>
      <b/>
      <sz val="15"/>
      <color rgb="FF000000"/>
      <name val="한컴바탕"/>
      <family val="1"/>
      <charset val="129"/>
    </font>
    <font>
      <sz val="12"/>
      <color rgb="FF000000"/>
      <name val="휴먼명조"/>
      <family val="3"/>
      <charset val="129"/>
    </font>
    <font>
      <b/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u/>
      <sz val="10"/>
      <color rgb="FFFF0000"/>
      <name val="맑은 고딕"/>
      <family val="3"/>
      <charset val="129"/>
    </font>
    <font>
      <b/>
      <sz val="15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70C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1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</font>
    <font>
      <sz val="15"/>
      <color rgb="FF00B0F0"/>
      <name val="한컴바탕"/>
      <family val="3"/>
      <charset val="129"/>
    </font>
    <font>
      <sz val="15"/>
      <color rgb="FF00B0F0"/>
      <name val="한컴바탕"/>
      <family val="1"/>
      <charset val="129"/>
    </font>
    <font>
      <sz val="24"/>
      <color indexed="8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11"/>
      <color rgb="FF0070C0"/>
      <name val="맑은 고딕"/>
      <family val="3"/>
      <charset val="129"/>
    </font>
    <font>
      <sz val="1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rgb="FF000000"/>
      <name val="함초롬돋움"/>
      <family val="3"/>
      <charset val="129"/>
    </font>
    <font>
      <b/>
      <sz val="11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00B050"/>
      </patternFill>
    </fill>
    <fill>
      <patternFill patternType="solid">
        <fgColor rgb="FFCC99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CEBDD5"/>
      </patternFill>
    </fill>
    <fill>
      <patternFill patternType="solid">
        <fgColor rgb="FFFFFF00"/>
      </patternFill>
    </fill>
    <fill>
      <patternFill patternType="solid">
        <fgColor rgb="FFCCC1DA"/>
      </patternFill>
    </fill>
    <fill>
      <patternFill patternType="solid">
        <fgColor rgb="FFE6E0ED"/>
      </patternFill>
    </fill>
    <fill>
      <patternFill patternType="solid">
        <fgColor rgb="FFF2F2F2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2" borderId="8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79" applyNumberFormat="0" applyFill="0" applyAlignment="0" applyProtection="0">
      <alignment vertical="center"/>
    </xf>
    <xf numFmtId="0" fontId="2" fillId="0" borderId="0"/>
    <xf numFmtId="0" fontId="2" fillId="0" borderId="0"/>
  </cellStyleXfs>
  <cellXfs count="604">
    <xf numFmtId="0" fontId="0" fillId="0" borderId="0" xfId="0" applyNumberForma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justify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NumberFormat="1" applyFont="1" applyFill="1" applyBorder="1" applyAlignment="1" applyProtection="1">
      <alignment horizontal="center" vertical="center" wrapText="1"/>
    </xf>
    <xf numFmtId="0" fontId="0" fillId="4" borderId="8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9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ont="1" applyFill="1" applyBorder="1" applyAlignment="1" applyProtection="1">
      <alignment horizontal="center" vertical="center" wrapText="1"/>
    </xf>
    <xf numFmtId="0" fontId="0" fillId="2" borderId="11" xfId="0" applyNumberFormat="1" applyFont="1" applyFill="1" applyBorder="1" applyAlignment="1" applyProtection="1">
      <alignment horizontal="center" vertical="center" wrapText="1"/>
    </xf>
    <xf numFmtId="0" fontId="0" fillId="4" borderId="5" xfId="0" applyNumberFormat="1" applyFont="1" applyFill="1" applyBorder="1" applyAlignment="1" applyProtection="1">
      <alignment horizontal="center" vertical="center" wrapText="1"/>
    </xf>
    <xf numFmtId="0" fontId="0" fillId="4" borderId="12" xfId="0" applyNumberFormat="1" applyFont="1" applyFill="1" applyBorder="1" applyAlignment="1" applyProtection="1">
      <alignment horizontal="center" vertical="center" wrapText="1"/>
    </xf>
    <xf numFmtId="0" fontId="0" fillId="4" borderId="13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" xfId="0" applyNumberFormat="1" applyFont="1" applyFill="1" applyBorder="1" applyAlignment="1" applyProtection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Protection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5" borderId="18" xfId="0" applyNumberFormat="1" applyFont="1" applyFill="1" applyBorder="1" applyAlignment="1" applyProtection="1">
      <alignment horizontal="center" vertical="center" wrapText="1"/>
    </xf>
    <xf numFmtId="0" fontId="0" fillId="5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6" borderId="20" xfId="0" applyNumberFormat="1" applyFont="1" applyFill="1" applyBorder="1" applyAlignment="1" applyProtection="1">
      <alignment horizontal="center" vertical="center" wrapText="1"/>
    </xf>
    <xf numFmtId="0" fontId="0" fillId="5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shrinkToFit="1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>
      <alignment vertical="center"/>
    </xf>
    <xf numFmtId="0" fontId="0" fillId="5" borderId="24" xfId="0" applyNumberFormat="1" applyFont="1" applyFill="1" applyBorder="1" applyAlignment="1" applyProtection="1">
      <alignment horizontal="center" vertical="center" wrapText="1"/>
    </xf>
    <xf numFmtId="0" fontId="0" fillId="5" borderId="23" xfId="0" applyNumberFormat="1" applyFont="1" applyFill="1" applyBorder="1" applyAlignment="1" applyProtection="1">
      <alignment horizontal="center" vertical="center" wrapText="1"/>
    </xf>
    <xf numFmtId="0" fontId="5" fillId="5" borderId="25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7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Border="1" applyAlignment="1" applyProtection="1">
      <alignment horizontal="justify" vertical="center" wrapText="1"/>
      <protection locked="0"/>
    </xf>
    <xf numFmtId="177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3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justify" vertical="center" wrapText="1"/>
      <protection locked="0"/>
    </xf>
    <xf numFmtId="177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3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NumberFormat="1" applyFont="1">
      <alignment vertical="center"/>
    </xf>
    <xf numFmtId="0" fontId="0" fillId="3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6" borderId="9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0" applyNumberFormat="1" applyFont="1" applyFill="1" applyBorder="1" applyAlignment="1">
      <alignment horizontal="center" vertical="center" wrapText="1"/>
    </xf>
    <xf numFmtId="0" fontId="5" fillId="5" borderId="25" xfId="0" applyNumberFormat="1" applyFont="1" applyFill="1" applyBorder="1" applyAlignment="1" applyProtection="1">
      <alignment horizontal="center" vertical="center" wrapText="1"/>
    </xf>
    <xf numFmtId="177" fontId="6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>
      <alignment vertical="center"/>
    </xf>
    <xf numFmtId="0" fontId="0" fillId="0" borderId="21" xfId="0" applyNumberFormat="1" applyBorder="1">
      <alignment vertical="center"/>
    </xf>
    <xf numFmtId="0" fontId="0" fillId="8" borderId="23" xfId="0" applyNumberFormat="1" applyFont="1" applyFill="1" applyBorder="1" applyAlignment="1" applyProtection="1">
      <alignment horizontal="center" vertical="center" wrapText="1"/>
    </xf>
    <xf numFmtId="0" fontId="5" fillId="8" borderId="25" xfId="0" applyNumberFormat="1" applyFont="1" applyFill="1" applyBorder="1" applyAlignment="1" applyProtection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176" fontId="0" fillId="8" borderId="23" xfId="0" applyNumberFormat="1" applyFont="1" applyFill="1" applyBorder="1" applyAlignment="1" applyProtection="1">
      <alignment horizontal="center" vertical="center" wrapText="1"/>
    </xf>
    <xf numFmtId="177" fontId="0" fillId="8" borderId="23" xfId="0" applyNumberFormat="1" applyFont="1" applyFill="1" applyBorder="1" applyAlignment="1" applyProtection="1">
      <alignment horizontal="center" vertical="center" wrapText="1"/>
    </xf>
    <xf numFmtId="177" fontId="6" fillId="0" borderId="36" xfId="0" applyNumberFormat="1" applyFont="1" applyBorder="1" applyAlignment="1" applyProtection="1">
      <alignment horizontal="center" vertical="center" wrapText="1"/>
      <protection locked="0"/>
    </xf>
    <xf numFmtId="177" fontId="6" fillId="0" borderId="38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5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5" fillId="5" borderId="33" xfId="0" applyNumberFormat="1" applyFont="1" applyFill="1" applyBorder="1" applyAlignment="1" applyProtection="1">
      <alignment horizontal="center" vertical="center" wrapText="1"/>
    </xf>
    <xf numFmtId="0" fontId="0" fillId="5" borderId="34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horizontal="center" vertical="center" wrapText="1"/>
    </xf>
    <xf numFmtId="0" fontId="0" fillId="5" borderId="3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5" borderId="10" xfId="0" applyNumberFormat="1" applyFont="1" applyFill="1" applyBorder="1" applyAlignment="1" applyProtection="1">
      <alignment horizontal="center" vertical="center" wrapText="1"/>
    </xf>
    <xf numFmtId="0" fontId="0" fillId="5" borderId="11" xfId="0" applyNumberFormat="1" applyFont="1" applyFill="1" applyBorder="1" applyAlignment="1" applyProtection="1">
      <alignment horizontal="center" vertical="center" wrapText="1"/>
    </xf>
    <xf numFmtId="0" fontId="0" fillId="5" borderId="24" xfId="0" applyNumberFormat="1" applyFont="1" applyFill="1" applyBorder="1" applyAlignment="1" applyProtection="1">
      <alignment horizontal="center" vertical="center" wrapText="1"/>
    </xf>
    <xf numFmtId="177" fontId="0" fillId="5" borderId="35" xfId="0" applyNumberFormat="1" applyFont="1" applyFill="1" applyBorder="1" applyAlignment="1" applyProtection="1">
      <alignment horizontal="center" vertical="center" wrapText="1"/>
    </xf>
    <xf numFmtId="177" fontId="0" fillId="5" borderId="2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59" xfId="0" applyNumberFormat="1" applyBorder="1">
      <alignment vertical="center"/>
    </xf>
    <xf numFmtId="0" fontId="20" fillId="0" borderId="0" xfId="6">
      <alignment vertical="center"/>
    </xf>
    <xf numFmtId="0" fontId="20" fillId="0" borderId="0" xfId="6" applyAlignment="1">
      <alignment horizontal="center" vertical="center"/>
    </xf>
    <xf numFmtId="0" fontId="20" fillId="0" borderId="0" xfId="6" applyFont="1">
      <alignment vertical="center"/>
    </xf>
    <xf numFmtId="0" fontId="20" fillId="0" borderId="0" xfId="6" applyFont="1" applyAlignment="1">
      <alignment horizontal="center" vertical="center"/>
    </xf>
    <xf numFmtId="0" fontId="22" fillId="14" borderId="25" xfId="7" applyFont="1" applyFill="1" applyBorder="1" applyAlignment="1">
      <alignment horizontal="center" vertical="center" wrapText="1"/>
    </xf>
    <xf numFmtId="0" fontId="22" fillId="16" borderId="16" xfId="8" applyFont="1" applyFill="1" applyBorder="1" applyAlignment="1">
      <alignment horizontal="center" vertical="center" wrapText="1"/>
    </xf>
    <xf numFmtId="0" fontId="23" fillId="16" borderId="82" xfId="8" applyFont="1" applyFill="1" applyBorder="1" applyAlignment="1">
      <alignment horizontal="center" vertical="center" wrapText="1"/>
    </xf>
    <xf numFmtId="0" fontId="23" fillId="16" borderId="83" xfId="8" applyFont="1" applyFill="1" applyBorder="1" applyAlignment="1">
      <alignment horizontal="center" vertical="center" wrapText="1"/>
    </xf>
    <xf numFmtId="0" fontId="22" fillId="17" borderId="23" xfId="8" applyFont="1" applyFill="1" applyBorder="1" applyAlignment="1">
      <alignment horizontal="center" vertical="center" wrapText="1"/>
    </xf>
    <xf numFmtId="0" fontId="23" fillId="17" borderId="84" xfId="8" applyFont="1" applyFill="1" applyBorder="1" applyAlignment="1">
      <alignment horizontal="center" vertical="center" wrapText="1"/>
    </xf>
    <xf numFmtId="0" fontId="22" fillId="18" borderId="84" xfId="7" applyFont="1" applyFill="1" applyBorder="1" applyAlignment="1">
      <alignment horizontal="center" vertical="center" wrapText="1"/>
    </xf>
    <xf numFmtId="0" fontId="22" fillId="17" borderId="84" xfId="8" applyFont="1" applyFill="1" applyBorder="1" applyAlignment="1">
      <alignment horizontal="center" vertical="center" wrapText="1"/>
    </xf>
    <xf numFmtId="0" fontId="22" fillId="14" borderId="61" xfId="7" applyFont="1" applyFill="1" applyBorder="1" applyAlignment="1">
      <alignment horizontal="center" vertical="center" wrapText="1"/>
    </xf>
    <xf numFmtId="0" fontId="22" fillId="16" borderId="23" xfId="8" applyFont="1" applyFill="1" applyBorder="1" applyAlignment="1">
      <alignment horizontal="center" vertical="center" wrapText="1"/>
    </xf>
    <xf numFmtId="0" fontId="23" fillId="16" borderId="84" xfId="8" applyFont="1" applyFill="1" applyBorder="1" applyAlignment="1">
      <alignment horizontal="center" vertical="center" wrapText="1"/>
    </xf>
    <xf numFmtId="0" fontId="23" fillId="0" borderId="87" xfId="9" applyFont="1" applyFill="1" applyBorder="1" applyAlignment="1">
      <alignment horizontal="center" vertical="center" wrapText="1"/>
    </xf>
    <xf numFmtId="0" fontId="22" fillId="18" borderId="87" xfId="7" applyFont="1" applyFill="1" applyBorder="1" applyAlignment="1">
      <alignment horizontal="center" vertical="center" wrapText="1"/>
    </xf>
    <xf numFmtId="0" fontId="22" fillId="17" borderId="87" xfId="7" applyFont="1" applyFill="1" applyBorder="1" applyAlignment="1">
      <alignment horizontal="center" vertical="center" wrapText="1"/>
    </xf>
    <xf numFmtId="0" fontId="22" fillId="0" borderId="82" xfId="7" applyFont="1" applyFill="1" applyBorder="1" applyAlignment="1">
      <alignment horizontal="center" vertical="center" shrinkToFit="1"/>
    </xf>
    <xf numFmtId="0" fontId="23" fillId="0" borderId="92" xfId="9" applyFont="1" applyFill="1" applyBorder="1" applyAlignment="1">
      <alignment horizontal="center" vertical="center" wrapText="1"/>
    </xf>
    <xf numFmtId="0" fontId="22" fillId="18" borderId="92" xfId="7" applyFont="1" applyFill="1" applyBorder="1" applyAlignment="1">
      <alignment horizontal="center" vertical="center" wrapText="1"/>
    </xf>
    <xf numFmtId="0" fontId="22" fillId="17" borderId="92" xfId="7" applyFont="1" applyFill="1" applyBorder="1" applyAlignment="1">
      <alignment horizontal="center" vertical="center" wrapText="1"/>
    </xf>
    <xf numFmtId="0" fontId="22" fillId="0" borderId="92" xfId="7" applyFont="1" applyFill="1" applyBorder="1" applyAlignment="1">
      <alignment horizontal="center" vertical="center" shrinkToFit="1"/>
    </xf>
    <xf numFmtId="0" fontId="23" fillId="0" borderId="97" xfId="9" applyFont="1" applyFill="1" applyBorder="1" applyAlignment="1">
      <alignment horizontal="center" vertical="center" wrapText="1"/>
    </xf>
    <xf numFmtId="0" fontId="22" fillId="18" borderId="97" xfId="7" applyFont="1" applyFill="1" applyBorder="1" applyAlignment="1">
      <alignment horizontal="center" vertical="center" wrapText="1"/>
    </xf>
    <xf numFmtId="0" fontId="22" fillId="17" borderId="97" xfId="7" applyFont="1" applyFill="1" applyBorder="1" applyAlignment="1">
      <alignment horizontal="center" vertical="center" wrapText="1"/>
    </xf>
    <xf numFmtId="0" fontId="26" fillId="0" borderId="97" xfId="7" applyFont="1" applyFill="1" applyBorder="1" applyAlignment="1">
      <alignment horizontal="center" vertical="center" shrinkToFit="1"/>
    </xf>
    <xf numFmtId="0" fontId="22" fillId="0" borderId="87" xfId="7" applyFont="1" applyFill="1" applyBorder="1" applyAlignment="1">
      <alignment horizontal="center" vertical="center" shrinkToFit="1"/>
    </xf>
    <xf numFmtId="0" fontId="23" fillId="0" borderId="106" xfId="9" applyFont="1" applyFill="1" applyBorder="1" applyAlignment="1">
      <alignment horizontal="center" vertical="center" wrapText="1"/>
    </xf>
    <xf numFmtId="0" fontId="23" fillId="0" borderId="108" xfId="9" applyFont="1" applyFill="1" applyBorder="1" applyAlignment="1">
      <alignment horizontal="center" vertical="center" wrapText="1"/>
    </xf>
    <xf numFmtId="0" fontId="22" fillId="17" borderId="107" xfId="7" applyFont="1" applyFill="1" applyBorder="1" applyAlignment="1">
      <alignment horizontal="center" vertical="center" wrapText="1"/>
    </xf>
    <xf numFmtId="0" fontId="23" fillId="0" borderId="109" xfId="9" applyFont="1" applyFill="1" applyBorder="1" applyAlignment="1">
      <alignment horizontal="center" vertical="center" wrapText="1"/>
    </xf>
    <xf numFmtId="0" fontId="23" fillId="0" borderId="114" xfId="9" applyFont="1" applyFill="1" applyBorder="1" applyAlignment="1">
      <alignment horizontal="center" vertical="center" wrapText="1"/>
    </xf>
    <xf numFmtId="0" fontId="20" fillId="0" borderId="0" xfId="6" applyFont="1" applyAlignment="1">
      <alignment vertical="center" shrinkToFit="1"/>
    </xf>
    <xf numFmtId="0" fontId="22" fillId="20" borderId="2" xfId="10" applyFont="1" applyFill="1" applyBorder="1" applyAlignment="1">
      <alignment horizontal="center" vertical="center" shrinkToFit="1"/>
    </xf>
    <xf numFmtId="0" fontId="29" fillId="0" borderId="0" xfId="6" applyFont="1">
      <alignment vertical="center"/>
    </xf>
    <xf numFmtId="0" fontId="30" fillId="0" borderId="0" xfId="6" applyFont="1" applyBorder="1" applyAlignment="1">
      <alignment horizontal="center" vertical="center"/>
    </xf>
    <xf numFmtId="0" fontId="30" fillId="0" borderId="0" xfId="6" applyFont="1" applyBorder="1" applyAlignment="1">
      <alignment vertical="center"/>
    </xf>
    <xf numFmtId="0" fontId="22" fillId="20" borderId="2" xfId="10" applyFont="1" applyFill="1" applyBorder="1" applyAlignment="1">
      <alignment horizontal="center" vertical="center" shrinkToFit="1"/>
    </xf>
    <xf numFmtId="0" fontId="22" fillId="16" borderId="84" xfId="8" applyFont="1" applyFill="1" applyBorder="1" applyAlignment="1">
      <alignment horizontal="center" vertical="center" wrapText="1"/>
    </xf>
    <xf numFmtId="0" fontId="20" fillId="0" borderId="0" xfId="6" applyAlignment="1">
      <alignment horizontal="center" vertical="center"/>
    </xf>
    <xf numFmtId="0" fontId="22" fillId="17" borderId="84" xfId="8" applyFont="1" applyFill="1" applyBorder="1" applyAlignment="1">
      <alignment horizontal="center" vertical="center" wrapText="1"/>
    </xf>
    <xf numFmtId="0" fontId="22" fillId="22" borderId="15" xfId="10" applyFont="1" applyFill="1" applyBorder="1" applyAlignment="1">
      <alignment horizontal="center" vertical="center" shrinkToFit="1"/>
    </xf>
    <xf numFmtId="0" fontId="22" fillId="22" borderId="43" xfId="10" applyFont="1" applyFill="1" applyBorder="1" applyAlignment="1">
      <alignment horizontal="center" vertical="center" shrinkToFit="1"/>
    </xf>
    <xf numFmtId="0" fontId="22" fillId="0" borderId="115" xfId="7" applyFont="1" applyFill="1" applyBorder="1" applyAlignment="1">
      <alignment horizontal="center" vertical="center" wrapText="1"/>
    </xf>
    <xf numFmtId="0" fontId="22" fillId="0" borderId="107" xfId="7" applyFont="1" applyFill="1" applyBorder="1" applyAlignment="1">
      <alignment horizontal="center" vertical="center" wrapText="1"/>
    </xf>
    <xf numFmtId="0" fontId="22" fillId="0" borderId="116" xfId="7" applyFont="1" applyFill="1" applyBorder="1" applyAlignment="1">
      <alignment horizontal="center" vertical="center" wrapText="1"/>
    </xf>
    <xf numFmtId="0" fontId="22" fillId="0" borderId="118" xfId="7" applyFont="1" applyFill="1" applyBorder="1" applyAlignment="1">
      <alignment horizontal="center" vertical="center" wrapText="1"/>
    </xf>
    <xf numFmtId="0" fontId="22" fillId="0" borderId="109" xfId="7" applyFont="1" applyFill="1" applyBorder="1" applyAlignment="1">
      <alignment horizontal="center" vertical="center" shrinkToFit="1"/>
    </xf>
    <xf numFmtId="0" fontId="22" fillId="17" borderId="109" xfId="7" applyFont="1" applyFill="1" applyBorder="1" applyAlignment="1">
      <alignment horizontal="center" vertical="center" wrapText="1"/>
    </xf>
    <xf numFmtId="0" fontId="22" fillId="18" borderId="109" xfId="7" applyFont="1" applyFill="1" applyBorder="1" applyAlignment="1">
      <alignment horizontal="center" vertical="center" wrapText="1"/>
    </xf>
    <xf numFmtId="0" fontId="22" fillId="0" borderId="85" xfId="7" applyFont="1" applyFill="1" applyBorder="1" applyAlignment="1">
      <alignment vertical="center" wrapText="1"/>
    </xf>
    <xf numFmtId="0" fontId="22" fillId="0" borderId="119" xfId="7" applyFont="1" applyFill="1" applyBorder="1" applyAlignment="1">
      <alignment horizontal="center" vertical="center" wrapText="1"/>
    </xf>
    <xf numFmtId="0" fontId="37" fillId="0" borderId="84" xfId="7" applyFont="1" applyFill="1" applyBorder="1" applyAlignment="1">
      <alignment horizontal="center" vertical="center" shrinkToFit="1"/>
    </xf>
    <xf numFmtId="0" fontId="22" fillId="17" borderId="84" xfId="7" applyFont="1" applyFill="1" applyBorder="1" applyAlignment="1">
      <alignment horizontal="center" vertical="center" wrapText="1"/>
    </xf>
    <xf numFmtId="0" fontId="23" fillId="0" borderId="84" xfId="9" applyFont="1" applyFill="1" applyBorder="1" applyAlignment="1">
      <alignment horizontal="center" vertical="center" wrapText="1"/>
    </xf>
    <xf numFmtId="0" fontId="22" fillId="0" borderId="120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6" fillId="0" borderId="122" xfId="7" applyFont="1" applyFill="1" applyBorder="1" applyAlignment="1">
      <alignment horizontal="center" vertical="center" shrinkToFit="1"/>
    </xf>
    <xf numFmtId="0" fontId="22" fillId="17" borderId="106" xfId="7" applyFont="1" applyFill="1" applyBorder="1" applyAlignment="1">
      <alignment horizontal="center" vertical="center" wrapText="1"/>
    </xf>
    <xf numFmtId="0" fontId="22" fillId="0" borderId="107" xfId="7" applyFont="1" applyFill="1" applyBorder="1" applyAlignment="1">
      <alignment horizontal="center" vertical="center" shrinkToFit="1"/>
    </xf>
    <xf numFmtId="0" fontId="22" fillId="0" borderId="124" xfId="7" applyFont="1" applyFill="1" applyBorder="1" applyAlignment="1">
      <alignment horizontal="center" vertical="center" wrapText="1"/>
    </xf>
    <xf numFmtId="0" fontId="22" fillId="0" borderId="83" xfId="7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177" fontId="6" fillId="0" borderId="35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14" borderId="100" xfId="7" applyFont="1" applyFill="1" applyBorder="1" applyAlignment="1">
      <alignment horizontal="center" vertical="center" wrapText="1"/>
    </xf>
    <xf numFmtId="0" fontId="22" fillId="0" borderId="109" xfId="7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3" xfId="0" applyNumberFormat="1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3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3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1" xfId="0" applyNumberFormat="1" applyFont="1" applyFill="1" applyBorder="1" applyAlignment="1" applyProtection="1">
      <alignment horizontal="center" vertical="center" wrapText="1"/>
      <protection locked="0"/>
    </xf>
    <xf numFmtId="176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Protection="1">
      <alignment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</xf>
    <xf numFmtId="0" fontId="2" fillId="0" borderId="0" xfId="1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41" fillId="0" borderId="131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0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28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29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2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1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30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29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28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32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31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29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30" xfId="12" applyNumberFormat="1" applyFont="1" applyFill="1" applyBorder="1" applyAlignment="1">
      <alignment horizontal="center" vertical="center" wrapText="1"/>
    </xf>
    <xf numFmtId="0" fontId="21" fillId="0" borderId="130" xfId="12" applyNumberFormat="1" applyFont="1" applyFill="1" applyBorder="1" applyAlignment="1">
      <alignment horizontal="center" vertical="center" shrinkToFit="1"/>
    </xf>
    <xf numFmtId="0" fontId="40" fillId="23" borderId="128" xfId="12" applyNumberFormat="1" applyFont="1" applyFill="1" applyBorder="1" applyAlignment="1" applyProtection="1">
      <alignment horizontal="center" vertical="center" wrapText="1"/>
      <protection locked="0"/>
    </xf>
    <xf numFmtId="0" fontId="41" fillId="23" borderId="129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32" xfId="12" applyNumberFormat="1" applyFont="1" applyFill="1" applyBorder="1" applyAlignment="1" applyProtection="1">
      <alignment horizontal="center" vertical="center" wrapText="1"/>
      <protection locked="0"/>
    </xf>
    <xf numFmtId="0" fontId="41" fillId="23" borderId="130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30" xfId="12" applyNumberFormat="1" applyFont="1" applyFill="1" applyBorder="1" applyAlignment="1" applyProtection="1">
      <alignment horizontal="center" vertical="center" wrapText="1"/>
      <protection locked="0"/>
    </xf>
    <xf numFmtId="0" fontId="41" fillId="23" borderId="128" xfId="12" applyNumberFormat="1" applyFont="1" applyFill="1" applyBorder="1" applyAlignment="1" applyProtection="1">
      <alignment horizontal="center" vertical="center" wrapText="1"/>
      <protection locked="0"/>
    </xf>
    <xf numFmtId="0" fontId="41" fillId="23" borderId="132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38" xfId="12" applyNumberFormat="1" applyFont="1" applyFill="1" applyBorder="1" applyAlignment="1">
      <alignment horizontal="center" vertical="center" wrapText="1"/>
    </xf>
    <xf numFmtId="0" fontId="40" fillId="0" borderId="139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38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3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4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0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8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34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38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34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40" xfId="12" applyNumberFormat="1" applyFont="1" applyFill="1" applyBorder="1" applyAlignment="1" applyProtection="1">
      <alignment horizontal="center" vertical="center" wrapText="1"/>
      <protection locked="0"/>
    </xf>
    <xf numFmtId="0" fontId="22" fillId="16" borderId="82" xfId="8" applyFont="1" applyFill="1" applyBorder="1" applyAlignment="1">
      <alignment horizontal="center" vertical="center" wrapText="1"/>
    </xf>
    <xf numFmtId="0" fontId="41" fillId="0" borderId="142" xfId="12" applyNumberFormat="1" applyFont="1" applyFill="1" applyBorder="1" applyAlignment="1" applyProtection="1">
      <alignment horizontal="center" vertical="center" wrapText="1"/>
      <protection hidden="1"/>
    </xf>
    <xf numFmtId="0" fontId="41" fillId="0" borderId="143" xfId="12" applyNumberFormat="1" applyFont="1" applyFill="1" applyBorder="1" applyAlignment="1" applyProtection="1">
      <alignment horizontal="center" vertical="center" wrapText="1"/>
      <protection hidden="1"/>
    </xf>
    <xf numFmtId="0" fontId="41" fillId="0" borderId="135" xfId="12" applyNumberFormat="1" applyFont="1" applyFill="1" applyBorder="1" applyAlignment="1" applyProtection="1">
      <alignment horizontal="center" vertical="center" wrapText="1"/>
      <protection hidden="1"/>
    </xf>
    <xf numFmtId="0" fontId="41" fillId="0" borderId="144" xfId="12" applyNumberFormat="1" applyFont="1" applyFill="1" applyBorder="1" applyAlignment="1" applyProtection="1">
      <alignment horizontal="center" vertical="center" wrapText="1"/>
      <protection hidden="1"/>
    </xf>
    <xf numFmtId="0" fontId="21" fillId="0" borderId="146" xfId="12" applyNumberFormat="1" applyFont="1" applyFill="1" applyBorder="1" applyAlignment="1">
      <alignment horizontal="center" vertical="center" wrapText="1"/>
    </xf>
    <xf numFmtId="0" fontId="22" fillId="18" borderId="106" xfId="7" applyFont="1" applyFill="1" applyBorder="1" applyAlignment="1">
      <alignment horizontal="center" vertical="center" wrapText="1"/>
    </xf>
    <xf numFmtId="0" fontId="41" fillId="0" borderId="142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6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5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36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7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2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46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48" xfId="12" applyNumberFormat="1" applyFont="1" applyFill="1" applyBorder="1" applyAlignment="1">
      <alignment horizontal="center" vertical="center" wrapText="1"/>
    </xf>
    <xf numFmtId="0" fontId="41" fillId="0" borderId="149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48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0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1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2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9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48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53" xfId="12" applyNumberFormat="1" applyFont="1" applyFill="1" applyBorder="1" applyAlignment="1">
      <alignment horizontal="center" vertical="center" shrinkToFit="1"/>
    </xf>
    <xf numFmtId="0" fontId="40" fillId="0" borderId="154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3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5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6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157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54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56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53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53" xfId="12" applyNumberFormat="1" applyFont="1" applyFill="1" applyBorder="1" applyAlignment="1">
      <alignment horizontal="center" vertical="center" wrapText="1"/>
    </xf>
    <xf numFmtId="0" fontId="41" fillId="0" borderId="155" xfId="12" applyNumberFormat="1" applyFont="1" applyFill="1" applyBorder="1" applyAlignment="1" applyProtection="1">
      <alignment horizontal="center" vertical="center" wrapText="1"/>
      <protection locked="0"/>
    </xf>
    <xf numFmtId="0" fontId="41" fillId="0" borderId="157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55" xfId="12" applyNumberFormat="1" applyFont="1" applyFill="1" applyBorder="1" applyAlignment="1" applyProtection="1">
      <alignment horizontal="center" vertical="center" wrapText="1"/>
      <protection locked="0"/>
    </xf>
    <xf numFmtId="0" fontId="40" fillId="23" borderId="156" xfId="12" applyNumberFormat="1" applyFont="1" applyFill="1" applyBorder="1" applyAlignment="1" applyProtection="1">
      <alignment horizontal="center" vertical="center" wrapText="1"/>
      <protection locked="0"/>
    </xf>
    <xf numFmtId="0" fontId="22" fillId="17" borderId="158" xfId="7" applyFont="1" applyFill="1" applyBorder="1" applyAlignment="1">
      <alignment horizontal="center" vertical="center" wrapText="1"/>
    </xf>
    <xf numFmtId="0" fontId="22" fillId="17" borderId="159" xfId="7" applyFont="1" applyFill="1" applyBorder="1" applyAlignment="1">
      <alignment horizontal="center" vertical="center" wrapText="1"/>
    </xf>
    <xf numFmtId="0" fontId="22" fillId="17" borderId="160" xfId="7" applyFont="1" applyFill="1" applyBorder="1" applyAlignment="1">
      <alignment horizontal="center" vertical="center" wrapText="1"/>
    </xf>
    <xf numFmtId="0" fontId="23" fillId="23" borderId="92" xfId="9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5" fillId="5" borderId="33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0" fillId="5" borderId="34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horizontal="center" vertical="center" wrapText="1"/>
    </xf>
    <xf numFmtId="0" fontId="0" fillId="5" borderId="3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5" borderId="10" xfId="0" applyNumberFormat="1" applyFont="1" applyFill="1" applyBorder="1" applyAlignment="1" applyProtection="1">
      <alignment horizontal="center" vertical="center" wrapText="1"/>
    </xf>
    <xf numFmtId="177" fontId="0" fillId="5" borderId="35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4" xfId="0" applyNumberFormat="1" applyFont="1" applyFill="1" applyBorder="1" applyAlignment="1" applyProtection="1">
      <alignment horizontal="center" vertical="center" wrapText="1"/>
    </xf>
    <xf numFmtId="177" fontId="0" fillId="5" borderId="2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5" borderId="1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176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128" xfId="12" applyNumberFormat="1" applyFont="1" applyFill="1" applyBorder="1" applyAlignment="1" applyProtection="1">
      <alignment horizontal="center" vertical="center" wrapText="1"/>
      <protection locked="0"/>
    </xf>
    <xf numFmtId="0" fontId="41" fillId="24" borderId="129" xfId="12" applyNumberFormat="1" applyFont="1" applyFill="1" applyBorder="1" applyAlignment="1" applyProtection="1">
      <alignment horizontal="center" vertical="center" wrapText="1"/>
      <protection locked="0"/>
    </xf>
    <xf numFmtId="0" fontId="23" fillId="24" borderId="92" xfId="9" applyFont="1" applyFill="1" applyBorder="1" applyAlignment="1">
      <alignment horizontal="center" vertical="center" wrapText="1"/>
    </xf>
    <xf numFmtId="0" fontId="41" fillId="24" borderId="154" xfId="12" applyNumberFormat="1" applyFont="1" applyFill="1" applyBorder="1" applyAlignment="1" applyProtection="1">
      <alignment horizontal="center" vertical="center" wrapText="1"/>
      <protection locked="0"/>
    </xf>
    <xf numFmtId="0" fontId="41" fillId="24" borderId="156" xfId="12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NumberFormat="1" applyFont="1" applyFill="1" applyBorder="1" applyAlignment="1" applyProtection="1">
      <alignment horizontal="center" vertical="center" shrinkToFit="1"/>
    </xf>
    <xf numFmtId="0" fontId="0" fillId="4" borderId="56" xfId="0" applyNumberFormat="1" applyFont="1" applyFill="1" applyBorder="1" applyAlignment="1" applyProtection="1">
      <alignment horizontal="center" vertical="center" wrapText="1"/>
    </xf>
    <xf numFmtId="0" fontId="0" fillId="4" borderId="57" xfId="0" applyNumberFormat="1" applyFont="1" applyFill="1" applyBorder="1" applyAlignment="1" applyProtection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4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14" xfId="0" applyNumberFormat="1" applyFont="1" applyBorder="1" applyAlignment="1" applyProtection="1">
      <alignment vertical="center" wrapText="1"/>
      <protection locked="0"/>
    </xf>
    <xf numFmtId="0" fontId="0" fillId="4" borderId="52" xfId="0" applyNumberFormat="1" applyFont="1" applyFill="1" applyBorder="1" applyAlignment="1" applyProtection="1">
      <alignment horizontal="center" vertical="center" wrapText="1"/>
    </xf>
    <xf numFmtId="0" fontId="0" fillId="4" borderId="50" xfId="0" applyNumberFormat="1" applyFont="1" applyFill="1" applyBorder="1" applyAlignment="1" applyProtection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0" fillId="5" borderId="5" xfId="0" applyNumberFormat="1" applyFont="1" applyFill="1" applyBorder="1" applyAlignment="1" applyProtection="1">
      <alignment horizontal="center" vertical="center" wrapText="1"/>
    </xf>
    <xf numFmtId="0" fontId="0" fillId="5" borderId="22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center" vertical="center" wrapText="1"/>
    </xf>
    <xf numFmtId="0" fontId="5" fillId="5" borderId="44" xfId="0" applyNumberFormat="1" applyFont="1" applyFill="1" applyBorder="1" applyAlignment="1" applyProtection="1">
      <alignment horizontal="center" vertical="center" wrapText="1"/>
    </xf>
    <xf numFmtId="0" fontId="5" fillId="5" borderId="63" xfId="0" applyNumberFormat="1" applyFont="1" applyFill="1" applyBorder="1" applyAlignment="1" applyProtection="1">
      <alignment horizontal="center" vertical="center" wrapText="1"/>
    </xf>
    <xf numFmtId="0" fontId="5" fillId="5" borderId="9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0" fillId="2" borderId="39" xfId="0" applyNumberFormat="1" applyFont="1" applyFill="1" applyBorder="1" applyAlignment="1" applyProtection="1">
      <alignment horizontal="center" vertical="center" wrapText="1"/>
    </xf>
    <xf numFmtId="0" fontId="0" fillId="2" borderId="40" xfId="0" applyNumberFormat="1" applyFont="1" applyFill="1" applyBorder="1" applyAlignment="1" applyProtection="1">
      <alignment horizontal="center" vertical="center" wrapText="1"/>
    </xf>
    <xf numFmtId="0" fontId="0" fillId="2" borderId="31" xfId="0" applyNumberFormat="1" applyFont="1" applyFill="1" applyBorder="1" applyAlignment="1" applyProtection="1">
      <alignment horizontal="center" vertical="center" wrapText="1"/>
    </xf>
    <xf numFmtId="0" fontId="0" fillId="2" borderId="48" xfId="0" applyNumberFormat="1" applyFont="1" applyFill="1" applyBorder="1" applyAlignment="1" applyProtection="1">
      <alignment horizontal="center" vertical="center" wrapText="1"/>
    </xf>
    <xf numFmtId="0" fontId="0" fillId="2" borderId="32" xfId="0" applyNumberFormat="1" applyFont="1" applyFill="1" applyBorder="1" applyAlignment="1" applyProtection="1">
      <alignment horizontal="center" vertical="center" wrapText="1"/>
    </xf>
    <xf numFmtId="0" fontId="0" fillId="2" borderId="49" xfId="0" applyNumberFormat="1" applyFont="1" applyFill="1" applyBorder="1" applyAlignment="1" applyProtection="1">
      <alignment horizontal="center" vertical="center" wrapText="1"/>
    </xf>
    <xf numFmtId="0" fontId="0" fillId="5" borderId="55" xfId="0" applyNumberFormat="1" applyFont="1" applyFill="1" applyBorder="1" applyAlignment="1" applyProtection="1">
      <alignment horizontal="center" vertical="center" wrapText="1"/>
    </xf>
    <xf numFmtId="0" fontId="0" fillId="5" borderId="58" xfId="0" applyNumberFormat="1" applyFont="1" applyFill="1" applyBorder="1" applyAlignment="1" applyProtection="1">
      <alignment horizontal="center" vertical="center" wrapText="1"/>
    </xf>
    <xf numFmtId="0" fontId="0" fillId="5" borderId="51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2" borderId="33" xfId="0" applyNumberFormat="1" applyFont="1" applyFill="1" applyBorder="1" applyAlignment="1" applyProtection="1">
      <alignment horizontal="center" vertical="center" wrapText="1"/>
    </xf>
    <xf numFmtId="0" fontId="0" fillId="2" borderId="63" xfId="0" applyNumberFormat="1" applyFont="1" applyFill="1" applyBorder="1" applyAlignment="1" applyProtection="1">
      <alignment horizontal="center" vertical="center" wrapText="1"/>
    </xf>
    <xf numFmtId="0" fontId="5" fillId="5" borderId="33" xfId="0" applyNumberFormat="1" applyFont="1" applyFill="1" applyBorder="1" applyAlignment="1" applyProtection="1">
      <alignment horizontal="center" vertical="center" wrapText="1"/>
    </xf>
    <xf numFmtId="0" fontId="5" fillId="5" borderId="18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0" fillId="5" borderId="43" xfId="0" applyNumberFormat="1" applyFont="1" applyFill="1" applyBorder="1" applyAlignment="1" applyProtection="1">
      <alignment horizontal="center" vertical="center" wrapText="1"/>
    </xf>
    <xf numFmtId="0" fontId="0" fillId="5" borderId="66" xfId="0" applyNumberFormat="1" applyFont="1" applyFill="1" applyBorder="1" applyAlignment="1" applyProtection="1">
      <alignment horizontal="center" vertical="center" wrapText="1"/>
    </xf>
    <xf numFmtId="0" fontId="0" fillId="5" borderId="73" xfId="0" applyNumberFormat="1" applyFont="1" applyFill="1" applyBorder="1" applyAlignment="1" applyProtection="1">
      <alignment horizontal="center" vertical="center" wrapText="1"/>
    </xf>
    <xf numFmtId="0" fontId="0" fillId="5" borderId="19" xfId="0" applyNumberFormat="1" applyFont="1" applyFill="1" applyBorder="1" applyAlignment="1" applyProtection="1">
      <alignment horizontal="center" vertical="center" wrapText="1"/>
    </xf>
    <xf numFmtId="0" fontId="0" fillId="5" borderId="31" xfId="0" applyNumberFormat="1" applyFont="1" applyFill="1" applyBorder="1" applyAlignment="1" applyProtection="1">
      <alignment horizontal="center" vertical="center" wrapText="1"/>
    </xf>
    <xf numFmtId="0" fontId="0" fillId="5" borderId="48" xfId="0" applyNumberFormat="1" applyFont="1" applyFill="1" applyBorder="1" applyAlignment="1" applyProtection="1">
      <alignment horizontal="center" vertical="center" wrapText="1"/>
    </xf>
    <xf numFmtId="0" fontId="0" fillId="5" borderId="72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49" xfId="0" applyNumberFormat="1" applyFont="1" applyFill="1" applyBorder="1" applyAlignment="1" applyProtection="1">
      <alignment horizontal="center" vertical="center" wrapText="1"/>
    </xf>
    <xf numFmtId="0" fontId="0" fillId="2" borderId="11" xfId="0" applyNumberFormat="1" applyFont="1" applyFill="1" applyBorder="1" applyAlignment="1" applyProtection="1">
      <alignment horizontal="center" vertical="center" wrapText="1"/>
    </xf>
    <xf numFmtId="0" fontId="0" fillId="2" borderId="50" xfId="0" applyNumberFormat="1" applyFont="1" applyFill="1" applyBorder="1" applyAlignment="1" applyProtection="1">
      <alignment horizontal="center" vertical="center" wrapText="1"/>
    </xf>
    <xf numFmtId="0" fontId="0" fillId="2" borderId="51" xfId="0" applyNumberFormat="1" applyFont="1" applyFill="1" applyBorder="1" applyAlignment="1" applyProtection="1">
      <alignment horizontal="center" vertical="center" wrapText="1"/>
    </xf>
    <xf numFmtId="0" fontId="0" fillId="4" borderId="53" xfId="0" applyNumberFormat="1" applyFont="1" applyFill="1" applyBorder="1" applyAlignment="1" applyProtection="1">
      <alignment horizontal="center" vertical="center" wrapText="1"/>
    </xf>
    <xf numFmtId="0" fontId="0" fillId="4" borderId="54" xfId="0" applyNumberFormat="1" applyFont="1" applyFill="1" applyBorder="1" applyAlignment="1" applyProtection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0" fillId="5" borderId="34" xfId="0" applyNumberFormat="1" applyFont="1" applyFill="1" applyBorder="1" applyAlignment="1" applyProtection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6" borderId="67" xfId="0" applyNumberFormat="1" applyFont="1" applyFill="1" applyBorder="1" applyAlignment="1" applyProtection="1">
      <alignment horizontal="center" vertical="center" wrapText="1"/>
    </xf>
    <xf numFmtId="0" fontId="0" fillId="6" borderId="68" xfId="0" applyNumberFormat="1" applyFont="1" applyFill="1" applyBorder="1" applyAlignment="1" applyProtection="1">
      <alignment horizontal="center" vertical="center" wrapText="1"/>
    </xf>
    <xf numFmtId="0" fontId="0" fillId="6" borderId="55" xfId="0" applyNumberFormat="1" applyFont="1" applyFill="1" applyBorder="1" applyAlignment="1" applyProtection="1">
      <alignment horizontal="center" vertical="center" wrapText="1"/>
    </xf>
    <xf numFmtId="0" fontId="0" fillId="6" borderId="66" xfId="0" applyNumberFormat="1" applyFont="1" applyFill="1" applyBorder="1" applyAlignment="1" applyProtection="1">
      <alignment horizontal="center" vertical="center" wrapText="1"/>
    </xf>
    <xf numFmtId="0" fontId="0" fillId="6" borderId="5" xfId="0" applyNumberFormat="1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horizontal="center" vertical="center" wrapText="1"/>
    </xf>
    <xf numFmtId="0" fontId="0" fillId="5" borderId="67" xfId="0" applyNumberFormat="1" applyFont="1" applyFill="1" applyBorder="1" applyAlignment="1" applyProtection="1">
      <alignment horizontal="center" vertical="center" wrapText="1"/>
    </xf>
    <xf numFmtId="0" fontId="0" fillId="5" borderId="76" xfId="0" applyNumberFormat="1" applyFont="1" applyFill="1" applyBorder="1" applyAlignment="1" applyProtection="1">
      <alignment horizontal="center" vertical="center" wrapText="1"/>
    </xf>
    <xf numFmtId="0" fontId="0" fillId="5" borderId="77" xfId="0" applyNumberFormat="1" applyFont="1" applyFill="1" applyBorder="1" applyAlignment="1" applyProtection="1">
      <alignment horizontal="center" vertical="center" wrapText="1"/>
    </xf>
    <xf numFmtId="0" fontId="0" fillId="6" borderId="29" xfId="0" applyNumberFormat="1" applyFont="1" applyFill="1" applyBorder="1" applyAlignment="1" applyProtection="1">
      <alignment horizontal="center" vertical="center" wrapText="1"/>
    </xf>
    <xf numFmtId="0" fontId="0" fillId="5" borderId="78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5" borderId="70" xfId="0" applyNumberFormat="1" applyFont="1" applyFill="1" applyBorder="1" applyAlignment="1" applyProtection="1">
      <alignment horizontal="center" vertical="center" wrapText="1"/>
    </xf>
    <xf numFmtId="0" fontId="0" fillId="5" borderId="37" xfId="0" applyNumberFormat="1" applyFont="1" applyFill="1" applyBorder="1" applyAlignment="1" applyProtection="1">
      <alignment horizontal="center" vertical="center" wrapText="1"/>
    </xf>
    <xf numFmtId="0" fontId="0" fillId="5" borderId="71" xfId="0" applyNumberFormat="1" applyFont="1" applyFill="1" applyBorder="1" applyAlignment="1" applyProtection="1">
      <alignment horizontal="center" vertical="center" wrapText="1"/>
    </xf>
    <xf numFmtId="0" fontId="0" fillId="2" borderId="35" xfId="0" applyNumberFormat="1" applyFont="1" applyFill="1" applyBorder="1" applyAlignment="1" applyProtection="1">
      <alignment horizontal="center" vertical="center" wrapText="1"/>
    </xf>
    <xf numFmtId="0" fontId="0" fillId="2" borderId="22" xfId="0" applyNumberFormat="1" applyFont="1" applyFill="1" applyBorder="1" applyAlignment="1" applyProtection="1">
      <alignment horizontal="center" vertical="center" wrapText="1"/>
    </xf>
    <xf numFmtId="0" fontId="0" fillId="6" borderId="35" xfId="0" applyNumberFormat="1" applyFont="1" applyFill="1" applyBorder="1" applyAlignment="1" applyProtection="1">
      <alignment horizontal="center" vertical="center" wrapText="1"/>
    </xf>
    <xf numFmtId="0" fontId="0" fillId="6" borderId="20" xfId="0" applyNumberFormat="1" applyFont="1" applyFill="1" applyBorder="1" applyAlignment="1" applyProtection="1">
      <alignment horizontal="center" vertical="center" wrapText="1"/>
    </xf>
    <xf numFmtId="0" fontId="0" fillId="6" borderId="33" xfId="0" applyNumberFormat="1" applyFont="1" applyFill="1" applyBorder="1" applyAlignment="1" applyProtection="1">
      <alignment horizontal="center" vertical="center" wrapText="1"/>
    </xf>
    <xf numFmtId="0" fontId="0" fillId="6" borderId="18" xfId="0" applyNumberFormat="1" applyFont="1" applyFill="1" applyBorder="1" applyAlignment="1" applyProtection="1">
      <alignment horizontal="center" vertical="center" wrapText="1"/>
    </xf>
    <xf numFmtId="0" fontId="0" fillId="5" borderId="45" xfId="0" applyNumberFormat="1" applyFont="1" applyFill="1" applyBorder="1" applyAlignment="1" applyProtection="1">
      <alignment horizontal="center" vertical="center" wrapText="1"/>
    </xf>
    <xf numFmtId="0" fontId="0" fillId="5" borderId="40" xfId="0" applyNumberFormat="1" applyFont="1" applyFill="1" applyBorder="1" applyAlignment="1" applyProtection="1">
      <alignment horizontal="center" vertical="center" wrapText="1"/>
    </xf>
    <xf numFmtId="0" fontId="0" fillId="5" borderId="21" xfId="0" applyNumberFormat="1" applyFont="1" applyFill="1" applyBorder="1" applyAlignment="1" applyProtection="1">
      <alignment horizontal="center" vertical="center" wrapText="1"/>
    </xf>
    <xf numFmtId="0" fontId="0" fillId="5" borderId="46" xfId="0" applyNumberFormat="1" applyFont="1" applyFill="1" applyBorder="1" applyAlignment="1" applyProtection="1">
      <alignment horizontal="center" vertical="center" wrapText="1"/>
    </xf>
    <xf numFmtId="0" fontId="0" fillId="5" borderId="47" xfId="0" applyNumberFormat="1" applyFont="1" applyFill="1" applyBorder="1" applyAlignment="1" applyProtection="1">
      <alignment horizontal="center" vertical="center" wrapText="1"/>
    </xf>
    <xf numFmtId="0" fontId="5" fillId="5" borderId="6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Alignment="1">
      <alignment horizontal="center" vertical="center"/>
    </xf>
    <xf numFmtId="0" fontId="0" fillId="5" borderId="10" xfId="0" applyNumberFormat="1" applyFont="1" applyFill="1" applyBorder="1" applyAlignment="1" applyProtection="1">
      <alignment horizontal="center" vertical="center" wrapText="1"/>
    </xf>
    <xf numFmtId="0" fontId="0" fillId="5" borderId="57" xfId="0" applyNumberFormat="1" applyFont="1" applyFill="1" applyBorder="1" applyAlignment="1" applyProtection="1">
      <alignment horizontal="center" vertical="center" wrapText="1"/>
    </xf>
    <xf numFmtId="0" fontId="0" fillId="4" borderId="60" xfId="0" applyNumberFormat="1" applyFont="1" applyFill="1" applyBorder="1" applyAlignment="1" applyProtection="1">
      <alignment horizontal="center" vertical="center" wrapText="1"/>
    </xf>
    <xf numFmtId="0" fontId="0" fillId="4" borderId="64" xfId="0" applyNumberFormat="1" applyFont="1" applyFill="1" applyBorder="1" applyAlignment="1" applyProtection="1">
      <alignment horizontal="center" vertical="center" wrapText="1"/>
    </xf>
    <xf numFmtId="0" fontId="0" fillId="4" borderId="6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9" xfId="0" applyNumberFormat="1" applyFont="1" applyFill="1" applyBorder="1" applyAlignment="1" applyProtection="1">
      <alignment horizontal="center" vertical="center" wrapText="1"/>
    </xf>
    <xf numFmtId="0" fontId="0" fillId="5" borderId="69" xfId="0" applyNumberFormat="1" applyFont="1" applyFill="1" applyBorder="1" applyAlignment="1" applyProtection="1">
      <alignment horizontal="center" vertical="center" wrapText="1"/>
    </xf>
    <xf numFmtId="0" fontId="0" fillId="6" borderId="4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" fillId="11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" xfId="0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 wrapText="1"/>
    </xf>
    <xf numFmtId="0" fontId="0" fillId="6" borderId="22" xfId="0" applyNumberFormat="1" applyFont="1" applyFill="1" applyBorder="1" applyAlignment="1" applyProtection="1">
      <alignment horizontal="center" vertical="center" wrapText="1"/>
    </xf>
    <xf numFmtId="0" fontId="1" fillId="6" borderId="29" xfId="0" applyNumberFormat="1" applyFont="1" applyFill="1" applyBorder="1" applyAlignment="1" applyProtection="1">
      <alignment horizontal="center" vertical="center" wrapText="1"/>
    </xf>
    <xf numFmtId="0" fontId="0" fillId="3" borderId="29" xfId="0" applyNumberFormat="1" applyFont="1" applyFill="1" applyBorder="1" applyAlignment="1">
      <alignment horizontal="center" vertical="center" wrapText="1"/>
    </xf>
    <xf numFmtId="0" fontId="0" fillId="3" borderId="54" xfId="0" applyNumberFormat="1" applyFont="1" applyFill="1" applyBorder="1" applyAlignment="1">
      <alignment horizontal="center" vertical="center" wrapText="1"/>
    </xf>
    <xf numFmtId="0" fontId="0" fillId="3" borderId="12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 locked="0"/>
    </xf>
    <xf numFmtId="0" fontId="0" fillId="0" borderId="126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50" xfId="0" applyNumberFormat="1" applyFont="1" applyBorder="1" applyAlignment="1" applyProtection="1">
      <alignment horizontal="center" vertical="center" wrapText="1"/>
      <protection locked="0"/>
    </xf>
    <xf numFmtId="0" fontId="0" fillId="0" borderId="125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vertical="center" wrapText="1"/>
    </xf>
    <xf numFmtId="0" fontId="13" fillId="10" borderId="1" xfId="0" applyNumberFormat="1" applyFont="1" applyFill="1" applyBorder="1" applyAlignment="1">
      <alignment horizontal="center" vertical="center"/>
    </xf>
    <xf numFmtId="0" fontId="0" fillId="11" borderId="0" xfId="0" applyNumberFormat="1" applyFont="1" applyFill="1" applyBorder="1" applyAlignment="1">
      <alignment horizontal="left" vertical="center" wrapText="1"/>
    </xf>
    <xf numFmtId="0" fontId="0" fillId="4" borderId="58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8" borderId="60" xfId="0" applyNumberFormat="1" applyFont="1" applyFill="1" applyBorder="1" applyAlignment="1" applyProtection="1">
      <alignment horizontal="center" vertical="center" wrapText="1"/>
    </xf>
    <xf numFmtId="0" fontId="0" fillId="8" borderId="64" xfId="0" applyNumberFormat="1" applyFont="1" applyFill="1" applyBorder="1" applyAlignment="1" applyProtection="1">
      <alignment horizontal="center" vertical="center" wrapText="1"/>
    </xf>
    <xf numFmtId="0" fontId="0" fillId="8" borderId="65" xfId="0" applyNumberFormat="1" applyFont="1" applyFill="1" applyBorder="1" applyAlignment="1" applyProtection="1">
      <alignment horizontal="center" vertical="center" wrapText="1"/>
    </xf>
    <xf numFmtId="0" fontId="0" fillId="5" borderId="41" xfId="0" applyNumberFormat="1" applyFont="1" applyFill="1" applyBorder="1" applyAlignment="1" applyProtection="1">
      <alignment horizontal="center" vertical="center" wrapText="1"/>
    </xf>
    <xf numFmtId="0" fontId="0" fillId="5" borderId="42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60" xfId="0" applyNumberFormat="1" applyFont="1" applyFill="1" applyBorder="1" applyAlignment="1">
      <alignment horizontal="center" vertical="center"/>
    </xf>
    <xf numFmtId="0" fontId="9" fillId="9" borderId="61" xfId="0" applyNumberFormat="1" applyFont="1" applyFill="1" applyBorder="1" applyAlignment="1">
      <alignment horizontal="center" vertical="center"/>
    </xf>
    <xf numFmtId="0" fontId="0" fillId="4" borderId="51" xfId="0" applyNumberFormat="1" applyFont="1" applyFill="1" applyBorder="1" applyAlignment="1" applyProtection="1">
      <alignment horizontal="center" vertical="center" wrapText="1"/>
    </xf>
    <xf numFmtId="0" fontId="7" fillId="0" borderId="59" xfId="0" applyNumberFormat="1" applyFont="1" applyBorder="1" applyAlignment="1">
      <alignment horizontal="center" vertical="center" shrinkToFit="1"/>
    </xf>
    <xf numFmtId="0" fontId="0" fillId="5" borderId="11" xfId="0" applyNumberFormat="1" applyFont="1" applyFill="1" applyBorder="1" applyAlignment="1" applyProtection="1">
      <alignment horizontal="center" vertical="center" wrapText="1"/>
    </xf>
    <xf numFmtId="0" fontId="0" fillId="5" borderId="50" xfId="0" applyNumberFormat="1" applyFont="1" applyFill="1" applyBorder="1" applyAlignment="1" applyProtection="1">
      <alignment horizontal="center" vertical="center" wrapText="1"/>
    </xf>
    <xf numFmtId="0" fontId="10" fillId="9" borderId="60" xfId="0" applyNumberFormat="1" applyFont="1" applyFill="1" applyBorder="1" applyAlignment="1">
      <alignment horizontal="center" vertical="center"/>
    </xf>
    <xf numFmtId="0" fontId="10" fillId="9" borderId="61" xfId="0" applyNumberFormat="1" applyFont="1" applyFill="1" applyBorder="1" applyAlignment="1">
      <alignment horizontal="center" vertical="center"/>
    </xf>
    <xf numFmtId="0" fontId="0" fillId="4" borderId="55" xfId="0" applyNumberFormat="1" applyFont="1" applyFill="1" applyBorder="1" applyAlignment="1" applyProtection="1">
      <alignment horizontal="center" vertical="center" wrapText="1"/>
    </xf>
    <xf numFmtId="0" fontId="0" fillId="4" borderId="56" xfId="0" applyNumberFormat="1" applyFont="1" applyFill="1" applyBorder="1" applyAlignment="1" applyProtection="1">
      <alignment horizontal="center" vertical="center" shrinkToFit="1"/>
    </xf>
    <xf numFmtId="0" fontId="0" fillId="4" borderId="57" xfId="0" applyNumberFormat="1" applyFont="1" applyFill="1" applyBorder="1" applyAlignment="1" applyProtection="1">
      <alignment horizontal="center" vertical="center" shrinkToFit="1"/>
    </xf>
    <xf numFmtId="0" fontId="0" fillId="4" borderId="58" xfId="0" applyNumberFormat="1" applyFont="1" applyFill="1" applyBorder="1" applyAlignment="1" applyProtection="1">
      <alignment horizontal="center" vertical="center" shrinkToFit="1"/>
    </xf>
    <xf numFmtId="0" fontId="7" fillId="0" borderId="59" xfId="0" applyNumberFormat="1" applyFont="1" applyFill="1" applyBorder="1" applyAlignment="1">
      <alignment horizontal="center" vertical="center"/>
    </xf>
    <xf numFmtId="177" fontId="0" fillId="5" borderId="35" xfId="0" applyNumberFormat="1" applyFont="1" applyFill="1" applyBorder="1" applyAlignment="1" applyProtection="1">
      <alignment horizontal="center" vertical="center" wrapText="1"/>
    </xf>
    <xf numFmtId="177" fontId="0" fillId="5" borderId="20" xfId="0" applyNumberFormat="1" applyFont="1" applyFill="1" applyBorder="1" applyAlignment="1" applyProtection="1">
      <alignment horizontal="center" vertical="center" wrapText="1"/>
    </xf>
    <xf numFmtId="0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0" xfId="0" applyNumberFormat="1" applyFont="1" applyFill="1" applyBorder="1" applyAlignment="1" applyProtection="1">
      <alignment horizontal="center" vertical="center" wrapText="1"/>
      <protection locked="0"/>
    </xf>
    <xf numFmtId="177" fontId="0" fillId="5" borderId="16" xfId="0" applyNumberFormat="1" applyFont="1" applyFill="1" applyBorder="1" applyAlignment="1" applyProtection="1">
      <alignment horizontal="center" vertical="center" wrapText="1"/>
    </xf>
    <xf numFmtId="0" fontId="3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4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0" fillId="5" borderId="23" xfId="0" applyNumberFormat="1" applyFont="1" applyFill="1" applyBorder="1" applyAlignment="1" applyProtection="1">
      <alignment horizontal="center" vertical="center" wrapText="1"/>
    </xf>
    <xf numFmtId="0" fontId="5" fillId="5" borderId="61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6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right" vertical="center"/>
      <protection locked="0"/>
    </xf>
    <xf numFmtId="0" fontId="0" fillId="6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6" borderId="69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1" fillId="6" borderId="16" xfId="0" applyNumberFormat="1" applyFont="1" applyFill="1" applyBorder="1" applyAlignment="1" applyProtection="1">
      <alignment horizontal="center" vertical="center" wrapText="1"/>
    </xf>
    <xf numFmtId="0" fontId="22" fillId="14" borderId="33" xfId="7" applyFont="1" applyFill="1" applyBorder="1" applyAlignment="1">
      <alignment horizontal="center" vertical="center" wrapText="1"/>
    </xf>
    <xf numFmtId="0" fontId="22" fillId="14" borderId="18" xfId="7" applyFont="1" applyFill="1" applyBorder="1" applyAlignment="1">
      <alignment horizontal="center" vertical="center" wrapText="1"/>
    </xf>
    <xf numFmtId="0" fontId="22" fillId="17" borderId="111" xfId="7" applyFont="1" applyFill="1" applyBorder="1" applyAlignment="1">
      <alignment horizontal="center" vertical="center" wrapText="1"/>
    </xf>
    <xf numFmtId="0" fontId="22" fillId="17" borderId="103" xfId="7" applyFont="1" applyFill="1" applyBorder="1" applyAlignment="1">
      <alignment horizontal="center" vertical="center" wrapText="1"/>
    </xf>
    <xf numFmtId="0" fontId="22" fillId="17" borderId="82" xfId="7" applyFont="1" applyFill="1" applyBorder="1" applyAlignment="1">
      <alignment horizontal="center" vertical="center" wrapText="1"/>
    </xf>
    <xf numFmtId="0" fontId="22" fillId="14" borderId="110" xfId="7" applyFont="1" applyFill="1" applyBorder="1" applyAlignment="1">
      <alignment horizontal="center" vertical="center" wrapText="1"/>
    </xf>
    <xf numFmtId="0" fontId="22" fillId="14" borderId="100" xfId="7" applyFont="1" applyFill="1" applyBorder="1" applyAlignment="1">
      <alignment horizontal="center" vertical="center" wrapText="1"/>
    </xf>
    <xf numFmtId="0" fontId="22" fillId="14" borderId="95" xfId="7" applyFont="1" applyFill="1" applyBorder="1" applyAlignment="1">
      <alignment horizontal="center" vertical="center" wrapText="1"/>
    </xf>
    <xf numFmtId="0" fontId="22" fillId="14" borderId="90" xfId="7" applyFont="1" applyFill="1" applyBorder="1" applyAlignment="1">
      <alignment horizontal="center" vertical="center" wrapText="1"/>
    </xf>
    <xf numFmtId="0" fontId="22" fillId="14" borderId="86" xfId="7" applyFont="1" applyFill="1" applyBorder="1" applyAlignment="1">
      <alignment horizontal="center" vertical="center" wrapText="1"/>
    </xf>
    <xf numFmtId="0" fontId="22" fillId="14" borderId="17" xfId="7" applyFont="1" applyFill="1" applyBorder="1" applyAlignment="1">
      <alignment horizontal="center" vertical="center" wrapText="1"/>
    </xf>
    <xf numFmtId="0" fontId="22" fillId="0" borderId="145" xfId="7" applyFont="1" applyFill="1" applyBorder="1" applyAlignment="1">
      <alignment horizontal="center" vertical="center" wrapText="1"/>
    </xf>
    <xf numFmtId="0" fontId="22" fillId="0" borderId="117" xfId="7" applyFont="1" applyFill="1" applyBorder="1" applyAlignment="1">
      <alignment horizontal="center" vertical="center" wrapText="1"/>
    </xf>
    <xf numFmtId="0" fontId="22" fillId="0" borderId="98" xfId="7" applyFont="1" applyFill="1" applyBorder="1" applyAlignment="1">
      <alignment horizontal="center" vertical="center" wrapText="1"/>
    </xf>
    <xf numFmtId="0" fontId="22" fillId="0" borderId="93" xfId="7" applyFont="1" applyFill="1" applyBorder="1" applyAlignment="1">
      <alignment horizontal="center" vertical="center" wrapText="1"/>
    </xf>
    <xf numFmtId="0" fontId="22" fillId="0" borderId="88" xfId="7" applyFont="1" applyFill="1" applyBorder="1" applyAlignment="1">
      <alignment horizontal="center" vertical="center" wrapText="1"/>
    </xf>
    <xf numFmtId="0" fontId="22" fillId="0" borderId="99" xfId="7" applyFont="1" applyFill="1" applyBorder="1" applyAlignment="1">
      <alignment horizontal="center" vertical="center" wrapText="1"/>
    </xf>
    <xf numFmtId="0" fontId="22" fillId="0" borderId="94" xfId="7" applyFont="1" applyFill="1" applyBorder="1" applyAlignment="1">
      <alignment horizontal="center" vertical="center" wrapText="1"/>
    </xf>
    <xf numFmtId="0" fontId="22" fillId="14" borderId="27" xfId="7" applyFont="1" applyFill="1" applyBorder="1" applyAlignment="1">
      <alignment horizontal="center" vertical="center" wrapText="1"/>
    </xf>
    <xf numFmtId="0" fontId="28" fillId="20" borderId="29" xfId="11" applyFont="1" applyFill="1" applyBorder="1" applyAlignment="1">
      <alignment horizontal="center" vertical="center" shrinkToFit="1"/>
    </xf>
    <xf numFmtId="0" fontId="28" fillId="20" borderId="54" xfId="11" applyFont="1" applyFill="1" applyBorder="1" applyAlignment="1">
      <alignment horizontal="center" vertical="center" shrinkToFit="1"/>
    </xf>
    <xf numFmtId="0" fontId="22" fillId="20" borderId="5" xfId="10" applyFont="1" applyFill="1" applyBorder="1" applyAlignment="1">
      <alignment horizontal="center" vertical="center" shrinkToFit="1"/>
    </xf>
    <xf numFmtId="0" fontId="22" fillId="20" borderId="1" xfId="10" applyFont="1" applyFill="1" applyBorder="1" applyAlignment="1">
      <alignment horizontal="center" vertical="center" shrinkToFit="1"/>
    </xf>
    <xf numFmtId="0" fontId="22" fillId="20" borderId="2" xfId="10" applyFont="1" applyFill="1" applyBorder="1" applyAlignment="1">
      <alignment horizontal="center" vertical="center" shrinkToFit="1"/>
    </xf>
    <xf numFmtId="0" fontId="22" fillId="20" borderId="5" xfId="10" applyFont="1" applyFill="1" applyBorder="1" applyAlignment="1">
      <alignment horizontal="center" vertical="center" wrapText="1" shrinkToFit="1"/>
    </xf>
    <xf numFmtId="0" fontId="22" fillId="20" borderId="10" xfId="10" applyFont="1" applyFill="1" applyBorder="1" applyAlignment="1">
      <alignment horizontal="center" vertical="center" shrinkToFit="1"/>
    </xf>
    <xf numFmtId="0" fontId="20" fillId="0" borderId="58" xfId="6" applyFont="1" applyBorder="1" applyAlignment="1">
      <alignment horizontal="center" vertical="center" shrinkToFit="1"/>
    </xf>
    <xf numFmtId="0" fontId="22" fillId="17" borderId="96" xfId="7" applyFont="1" applyFill="1" applyBorder="1" applyAlignment="1">
      <alignment horizontal="center" vertical="center" wrapText="1"/>
    </xf>
    <xf numFmtId="0" fontId="22" fillId="17" borderId="91" xfId="7" applyFont="1" applyFill="1" applyBorder="1" applyAlignment="1">
      <alignment horizontal="center" vertical="center" wrapText="1"/>
    </xf>
    <xf numFmtId="0" fontId="22" fillId="17" borderId="81" xfId="7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22" fillId="20" borderId="6" xfId="10" applyFont="1" applyFill="1" applyBorder="1" applyAlignment="1">
      <alignment horizontal="center" vertical="center" wrapText="1" shrinkToFit="1"/>
    </xf>
    <xf numFmtId="0" fontId="22" fillId="20" borderId="4" xfId="10" applyFont="1" applyFill="1" applyBorder="1" applyAlignment="1">
      <alignment horizontal="center" vertical="center" shrinkToFit="1"/>
    </xf>
    <xf numFmtId="0" fontId="22" fillId="20" borderId="3" xfId="10" applyFont="1" applyFill="1" applyBorder="1" applyAlignment="1">
      <alignment horizontal="center" vertical="center" shrinkToFit="1"/>
    </xf>
    <xf numFmtId="0" fontId="28" fillId="20" borderId="55" xfId="11" applyFont="1" applyFill="1" applyBorder="1" applyAlignment="1">
      <alignment horizontal="center" vertical="center" shrinkToFit="1"/>
    </xf>
    <xf numFmtId="0" fontId="22" fillId="20" borderId="29" xfId="10" applyFont="1" applyFill="1" applyBorder="1" applyAlignment="1">
      <alignment horizontal="center" vertical="center" shrinkToFit="1"/>
    </xf>
    <xf numFmtId="0" fontId="20" fillId="0" borderId="54" xfId="6" applyFont="1" applyBorder="1" applyAlignment="1">
      <alignment horizontal="center" vertical="center" shrinkToFit="1"/>
    </xf>
    <xf numFmtId="0" fontId="22" fillId="21" borderId="15" xfId="10" applyFont="1" applyFill="1" applyBorder="1" applyAlignment="1">
      <alignment horizontal="center" vertical="center" shrinkToFit="1"/>
    </xf>
    <xf numFmtId="0" fontId="20" fillId="0" borderId="16" xfId="6" applyFont="1" applyBorder="1" applyAlignment="1">
      <alignment horizontal="center" vertical="center" shrinkToFit="1"/>
    </xf>
    <xf numFmtId="0" fontId="22" fillId="20" borderId="44" xfId="10" applyFont="1" applyFill="1" applyBorder="1" applyAlignment="1">
      <alignment horizontal="center" vertical="center" wrapText="1" shrinkToFit="1"/>
    </xf>
    <xf numFmtId="0" fontId="22" fillId="20" borderId="9" xfId="10" applyFont="1" applyFill="1" applyBorder="1" applyAlignment="1">
      <alignment horizontal="center" vertical="center" shrinkToFit="1"/>
    </xf>
    <xf numFmtId="0" fontId="22" fillId="20" borderId="14" xfId="10" applyFont="1" applyFill="1" applyBorder="1" applyAlignment="1">
      <alignment horizontal="center" vertical="center" shrinkToFit="1"/>
    </xf>
    <xf numFmtId="0" fontId="42" fillId="0" borderId="59" xfId="6" applyFont="1" applyBorder="1" applyAlignment="1">
      <alignment horizontal="center" vertical="center"/>
    </xf>
    <xf numFmtId="0" fontId="20" fillId="0" borderId="0" xfId="6" applyAlignment="1">
      <alignment horizontal="center" vertical="center"/>
    </xf>
    <xf numFmtId="0" fontId="22" fillId="17" borderId="85" xfId="8" applyFont="1" applyFill="1" applyBorder="1" applyAlignment="1">
      <alignment horizontal="center" vertical="center" wrapText="1"/>
    </xf>
    <xf numFmtId="0" fontId="22" fillId="17" borderId="84" xfId="8" applyFont="1" applyFill="1" applyBorder="1" applyAlignment="1">
      <alignment horizontal="center" vertical="center" wrapText="1"/>
    </xf>
    <xf numFmtId="0" fontId="22" fillId="16" borderId="46" xfId="8" applyFont="1" applyFill="1" applyBorder="1" applyAlignment="1">
      <alignment horizontal="center" vertical="center" wrapText="1"/>
    </xf>
    <xf numFmtId="0" fontId="22" fillId="16" borderId="59" xfId="8" applyFont="1" applyFill="1" applyBorder="1" applyAlignment="1">
      <alignment horizontal="center" vertical="center" wrapText="1"/>
    </xf>
    <xf numFmtId="0" fontId="22" fillId="0" borderId="112" xfId="7" applyFont="1" applyFill="1" applyBorder="1" applyAlignment="1">
      <alignment horizontal="center" vertical="center" wrapText="1"/>
    </xf>
    <xf numFmtId="0" fontId="22" fillId="0" borderId="104" xfId="7" applyFont="1" applyFill="1" applyBorder="1" applyAlignment="1">
      <alignment horizontal="center" vertical="center" wrapText="1"/>
    </xf>
    <xf numFmtId="0" fontId="22" fillId="0" borderId="101" xfId="7" applyFont="1" applyFill="1" applyBorder="1" applyAlignment="1">
      <alignment horizontal="center" vertical="center" wrapText="1"/>
    </xf>
    <xf numFmtId="0" fontId="22" fillId="0" borderId="89" xfId="7" applyFont="1" applyFill="1" applyBorder="1" applyAlignment="1">
      <alignment horizontal="center" vertical="center" wrapText="1"/>
    </xf>
    <xf numFmtId="0" fontId="22" fillId="14" borderId="123" xfId="7" applyFont="1" applyFill="1" applyBorder="1" applyAlignment="1">
      <alignment horizontal="center" vertical="center" wrapText="1"/>
    </xf>
    <xf numFmtId="0" fontId="22" fillId="14" borderId="141" xfId="7" applyFont="1" applyFill="1" applyBorder="1" applyAlignment="1">
      <alignment horizontal="center" vertical="center" wrapText="1"/>
    </xf>
    <xf numFmtId="0" fontId="22" fillId="16" borderId="88" xfId="8" applyFont="1" applyFill="1" applyBorder="1" applyAlignment="1">
      <alignment horizontal="center" vertical="center" wrapText="1"/>
    </xf>
    <xf numFmtId="0" fontId="22" fillId="16" borderId="82" xfId="8" applyFont="1" applyFill="1" applyBorder="1" applyAlignment="1">
      <alignment horizontal="center" vertical="center" wrapText="1"/>
    </xf>
    <xf numFmtId="0" fontId="22" fillId="0" borderId="113" xfId="7" applyFont="1" applyFill="1" applyBorder="1" applyAlignment="1">
      <alignment horizontal="center" vertical="center" wrapText="1"/>
    </xf>
    <xf numFmtId="0" fontId="22" fillId="0" borderId="105" xfId="7" applyFont="1" applyFill="1" applyBorder="1" applyAlignment="1">
      <alignment horizontal="center" vertical="center" wrapText="1"/>
    </xf>
    <xf numFmtId="0" fontId="22" fillId="0" borderId="102" xfId="7" applyFont="1" applyFill="1" applyBorder="1" applyAlignment="1">
      <alignment horizontal="center" vertical="center" wrapText="1"/>
    </xf>
    <xf numFmtId="0" fontId="22" fillId="0" borderId="137" xfId="7" applyFont="1" applyFill="1" applyBorder="1" applyAlignment="1">
      <alignment horizontal="center" vertical="center" wrapText="1"/>
    </xf>
    <xf numFmtId="0" fontId="22" fillId="0" borderId="161" xfId="7" applyFont="1" applyFill="1" applyBorder="1" applyAlignment="1">
      <alignment horizontal="center" vertical="center" wrapText="1"/>
    </xf>
    <xf numFmtId="0" fontId="22" fillId="16" borderId="85" xfId="8" applyFont="1" applyFill="1" applyBorder="1" applyAlignment="1">
      <alignment horizontal="center" vertical="center" wrapText="1"/>
    </xf>
    <xf numFmtId="0" fontId="22" fillId="16" borderId="84" xfId="8" applyFont="1" applyFill="1" applyBorder="1" applyAlignment="1">
      <alignment horizontal="center" vertical="center" wrapText="1"/>
    </xf>
    <xf numFmtId="0" fontId="22" fillId="0" borderId="121" xfId="7" applyFont="1" applyFill="1" applyBorder="1" applyAlignment="1">
      <alignment horizontal="center" vertical="center" wrapText="1"/>
    </xf>
    <xf numFmtId="0" fontId="22" fillId="21" borderId="20" xfId="10" applyFont="1" applyFill="1" applyBorder="1" applyAlignment="1">
      <alignment horizontal="center" vertical="center" shrinkToFit="1"/>
    </xf>
    <xf numFmtId="0" fontId="22" fillId="20" borderId="58" xfId="10" applyFont="1" applyFill="1" applyBorder="1" applyAlignment="1">
      <alignment horizontal="center" vertical="center" shrinkToFit="1"/>
    </xf>
    <xf numFmtId="0" fontId="36" fillId="0" borderId="0" xfId="6" applyFont="1" applyAlignment="1">
      <alignment horizontal="center" vertical="center"/>
    </xf>
    <xf numFmtId="0" fontId="43" fillId="0" borderId="59" xfId="6" applyFont="1" applyBorder="1" applyAlignment="1">
      <alignment horizontal="center" vertical="center"/>
    </xf>
    <xf numFmtId="0" fontId="22" fillId="20" borderId="26" xfId="10" applyFont="1" applyFill="1" applyBorder="1" applyAlignment="1">
      <alignment horizontal="center" vertical="center" shrinkToFit="1"/>
    </xf>
    <xf numFmtId="0" fontId="22" fillId="20" borderId="39" xfId="10" applyFont="1" applyFill="1" applyBorder="1" applyAlignment="1">
      <alignment horizontal="center" vertical="center" shrinkToFit="1"/>
    </xf>
    <xf numFmtId="0" fontId="22" fillId="20" borderId="40" xfId="10" applyFont="1" applyFill="1" applyBorder="1" applyAlignment="1">
      <alignment horizontal="center" vertical="center" shrinkToFit="1"/>
    </xf>
    <xf numFmtId="0" fontId="22" fillId="20" borderId="73" xfId="10" applyFont="1" applyFill="1" applyBorder="1" applyAlignment="1">
      <alignment horizontal="center" vertical="center" shrinkToFit="1"/>
    </xf>
    <xf numFmtId="0" fontId="22" fillId="20" borderId="19" xfId="10" applyFont="1" applyFill="1" applyBorder="1" applyAlignment="1">
      <alignment horizontal="center" vertical="center" shrinkToFit="1"/>
    </xf>
    <xf numFmtId="0" fontId="22" fillId="20" borderId="69" xfId="10" applyFont="1" applyFill="1" applyBorder="1" applyAlignment="1">
      <alignment horizontal="center" vertical="center" shrinkToFit="1"/>
    </xf>
    <xf numFmtId="0" fontId="22" fillId="20" borderId="47" xfId="10" applyFont="1" applyFill="1" applyBorder="1" applyAlignment="1">
      <alignment horizontal="center" vertical="center" shrinkToFit="1"/>
    </xf>
    <xf numFmtId="0" fontId="22" fillId="20" borderId="62" xfId="10" applyFont="1" applyFill="1" applyBorder="1" applyAlignment="1">
      <alignment horizontal="center" vertical="center" shrinkToFit="1"/>
    </xf>
  </cellXfs>
  <cellStyles count="14">
    <cellStyle name="20% - 강조색2_교육과정 편제표 양식v3" xfId="7"/>
    <cellStyle name="20% - 강조색5_교육과정 편제표 양식v3" xfId="10"/>
    <cellStyle name="40% - 강조색4_교육과정 편제표 양식v3" xfId="8"/>
    <cellStyle name="제목 1 2" xfId="11"/>
    <cellStyle name="출력 2" xfId="9"/>
    <cellStyle name="표준" xfId="0" builtinId="0"/>
    <cellStyle name="표준 2" xfId="1"/>
    <cellStyle name="표준 2 2" xfId="5"/>
    <cellStyle name="표준 2 3" xfId="13"/>
    <cellStyle name="표준 3" xfId="2"/>
    <cellStyle name="표준 4" xfId="3"/>
    <cellStyle name="표준 5" xfId="4"/>
    <cellStyle name="표준 6" xfId="6"/>
    <cellStyle name="표준 7" xfId="12"/>
  </cellStyles>
  <dxfs count="2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일반고(00과정)">
    <pageSetUpPr fitToPage="1"/>
  </sheetPr>
  <dimension ref="A1:X92"/>
  <sheetViews>
    <sheetView topLeftCell="A43" zoomScale="115" zoomScaleNormal="115" zoomScaleSheetLayoutView="75" workbookViewId="0">
      <selection sqref="A1:P1"/>
    </sheetView>
  </sheetViews>
  <sheetFormatPr defaultColWidth="9.140625" defaultRowHeight="13.5"/>
  <cols>
    <col min="1" max="1" width="9.85546875" style="5" bestFit="1" customWidth="1"/>
    <col min="2" max="2" width="10.140625" style="5" bestFit="1" customWidth="1"/>
    <col min="3" max="3" width="19.28515625" style="5" customWidth="1"/>
    <col min="4" max="4" width="6.85546875" style="5" customWidth="1"/>
    <col min="5" max="8" width="4.5703125" style="5" customWidth="1"/>
    <col min="9" max="14" width="6.85546875" style="5" customWidth="1"/>
    <col min="15" max="15" width="5.140625" style="5" customWidth="1"/>
    <col min="16" max="16" width="8.85546875" style="5" customWidth="1"/>
    <col min="17" max="17" width="2.5703125" customWidth="1"/>
    <col min="18" max="18" width="5.28515625" style="9" hidden="1" customWidth="1"/>
    <col min="19" max="22" width="6.28515625" style="47" hidden="1" customWidth="1"/>
    <col min="23" max="23" width="6.28515625" hidden="1" customWidth="1"/>
    <col min="24" max="24" width="0" hidden="1" customWidth="1"/>
  </cols>
  <sheetData>
    <row r="1" spans="1:24" ht="19.5">
      <c r="A1" s="409" t="s">
        <v>89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24" ht="19.5">
      <c r="A2" s="1"/>
      <c r="B2" s="1"/>
      <c r="C2" s="1"/>
      <c r="D2" s="1"/>
      <c r="E2" s="1"/>
      <c r="F2" s="39"/>
      <c r="G2" s="39"/>
      <c r="H2" s="39"/>
      <c r="I2" s="1"/>
      <c r="J2" s="1"/>
      <c r="K2" s="1"/>
      <c r="L2" s="1"/>
      <c r="M2" s="1"/>
      <c r="N2" s="1"/>
      <c r="O2" s="1"/>
      <c r="P2" s="1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2"/>
      <c r="K3" s="425" t="s">
        <v>1</v>
      </c>
      <c r="L3" s="425"/>
      <c r="M3" s="425"/>
      <c r="N3" s="425"/>
      <c r="O3" s="425"/>
      <c r="P3" s="425"/>
    </row>
    <row r="4" spans="1:2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ht="20.25" customHeight="1">
      <c r="A5" s="398" t="s">
        <v>50</v>
      </c>
      <c r="B5" s="400" t="s">
        <v>44</v>
      </c>
      <c r="C5" s="402" t="s">
        <v>23</v>
      </c>
      <c r="D5" s="415" t="s">
        <v>45</v>
      </c>
      <c r="E5" s="407" t="s">
        <v>73</v>
      </c>
      <c r="F5" s="393"/>
      <c r="G5" s="393"/>
      <c r="H5" s="394"/>
      <c r="I5" s="402" t="s">
        <v>24</v>
      </c>
      <c r="J5" s="402"/>
      <c r="K5" s="402" t="s">
        <v>75</v>
      </c>
      <c r="L5" s="402"/>
      <c r="M5" s="402" t="s">
        <v>20</v>
      </c>
      <c r="N5" s="402"/>
      <c r="O5" s="402" t="s">
        <v>40</v>
      </c>
      <c r="P5" s="417" t="s">
        <v>48</v>
      </c>
    </row>
    <row r="6" spans="1:24" ht="20.25" customHeight="1">
      <c r="A6" s="399"/>
      <c r="B6" s="401"/>
      <c r="C6" s="403"/>
      <c r="D6" s="416"/>
      <c r="E6" s="40" t="s">
        <v>5</v>
      </c>
      <c r="F6" s="40" t="s">
        <v>78</v>
      </c>
      <c r="G6" s="40" t="s">
        <v>11</v>
      </c>
      <c r="H6" s="40" t="s">
        <v>79</v>
      </c>
      <c r="I6" s="30" t="s">
        <v>12</v>
      </c>
      <c r="J6" s="30" t="s">
        <v>9</v>
      </c>
      <c r="K6" s="30" t="s">
        <v>12</v>
      </c>
      <c r="L6" s="30" t="s">
        <v>9</v>
      </c>
      <c r="M6" s="30" t="s">
        <v>12</v>
      </c>
      <c r="N6" s="30" t="s">
        <v>9</v>
      </c>
      <c r="O6" s="403"/>
      <c r="P6" s="418"/>
      <c r="Q6" s="48"/>
      <c r="R6" s="6"/>
      <c r="S6" s="53" t="s">
        <v>73</v>
      </c>
      <c r="T6" s="53" t="s">
        <v>5</v>
      </c>
      <c r="U6" s="53" t="s">
        <v>78</v>
      </c>
      <c r="V6" s="53" t="s">
        <v>11</v>
      </c>
      <c r="W6" s="53" t="s">
        <v>43</v>
      </c>
      <c r="X6" s="53" t="s">
        <v>68</v>
      </c>
    </row>
    <row r="7" spans="1:24">
      <c r="A7" s="408" t="s">
        <v>22</v>
      </c>
      <c r="B7" s="370" t="s">
        <v>10</v>
      </c>
      <c r="C7" s="52"/>
      <c r="D7" s="63"/>
      <c r="E7" s="63"/>
      <c r="F7" s="63"/>
      <c r="G7" s="63"/>
      <c r="H7" s="63"/>
      <c r="I7" s="68"/>
      <c r="J7" s="68"/>
      <c r="K7" s="68"/>
      <c r="L7" s="68"/>
      <c r="M7" s="68"/>
      <c r="N7" s="68"/>
      <c r="O7" s="356"/>
      <c r="P7" s="360">
        <v>10</v>
      </c>
      <c r="R7" s="426">
        <f>SUM(E7:H13)</f>
        <v>0</v>
      </c>
      <c r="S7" s="47">
        <f t="shared" ref="S7:S28" si="0">IF(SUM(I7:N7)=SUM(E7:H7),0,"fasle")</f>
        <v>0</v>
      </c>
      <c r="T7" s="47">
        <f t="shared" ref="T7:T28" si="1">IF(E7="",0,IF(AND(SUM(E7:H7)&gt;=6,SUM(E7:H7)&lt;=8),0,"false"))</f>
        <v>0</v>
      </c>
      <c r="U7" s="47">
        <f t="shared" ref="U7:U28" si="2">IF(F7="",0,IF(AND(SUM(E7:H7)&gt;=3,SUM(E7:H7)&lt;=7),0,"false"))</f>
        <v>0</v>
      </c>
      <c r="V7" s="47">
        <f t="shared" ref="V7:V28" si="3">IF(G7="",0,IF(AND(SUM(E7:H7)&gt;=2,SUM(E7:H7)&lt;=8),0,"false"))</f>
        <v>0</v>
      </c>
      <c r="W7" t="str">
        <f t="shared" ref="W7:W28" si="4">IF(R7&lt;P7,"false",0)</f>
        <v>false</v>
      </c>
      <c r="X7" t="e">
        <f>IF(SUM(I7:N28)/SUM(I7:N63)&gt;0.5,"false",0)</f>
        <v>#DIV/0!</v>
      </c>
    </row>
    <row r="8" spans="1:24">
      <c r="A8" s="408"/>
      <c r="B8" s="371"/>
      <c r="C8" s="3"/>
      <c r="D8" s="64"/>
      <c r="E8" s="64"/>
      <c r="F8" s="64"/>
      <c r="G8" s="64"/>
      <c r="H8" s="64"/>
      <c r="I8" s="69"/>
      <c r="J8" s="69"/>
      <c r="K8" s="69"/>
      <c r="L8" s="69"/>
      <c r="M8" s="69"/>
      <c r="N8" s="69"/>
      <c r="O8" s="358"/>
      <c r="P8" s="362"/>
      <c r="R8" s="426"/>
      <c r="S8" s="47">
        <f t="shared" si="0"/>
        <v>0</v>
      </c>
      <c r="T8" s="47">
        <f t="shared" si="1"/>
        <v>0</v>
      </c>
      <c r="U8" s="47">
        <f t="shared" si="2"/>
        <v>0</v>
      </c>
      <c r="V8" s="47">
        <f t="shared" si="3"/>
        <v>0</v>
      </c>
      <c r="W8" s="9">
        <f t="shared" si="4"/>
        <v>0</v>
      </c>
    </row>
    <row r="9" spans="1:24">
      <c r="A9" s="408"/>
      <c r="B9" s="371"/>
      <c r="C9" s="3"/>
      <c r="D9" s="64"/>
      <c r="E9" s="64"/>
      <c r="F9" s="64"/>
      <c r="G9" s="64"/>
      <c r="H9" s="64"/>
      <c r="I9" s="69"/>
      <c r="J9" s="69"/>
      <c r="K9" s="69"/>
      <c r="L9" s="69"/>
      <c r="M9" s="69"/>
      <c r="N9" s="69"/>
      <c r="O9" s="358"/>
      <c r="P9" s="362"/>
      <c r="R9" s="426"/>
      <c r="S9" s="47">
        <f t="shared" si="0"/>
        <v>0</v>
      </c>
      <c r="T9" s="47">
        <f t="shared" si="1"/>
        <v>0</v>
      </c>
      <c r="U9" s="47">
        <f t="shared" si="2"/>
        <v>0</v>
      </c>
      <c r="V9" s="47">
        <f t="shared" si="3"/>
        <v>0</v>
      </c>
      <c r="W9" s="9">
        <f t="shared" si="4"/>
        <v>0</v>
      </c>
    </row>
    <row r="10" spans="1:24">
      <c r="A10" s="408"/>
      <c r="B10" s="371"/>
      <c r="C10" s="3"/>
      <c r="D10" s="64"/>
      <c r="E10" s="64"/>
      <c r="F10" s="64"/>
      <c r="G10" s="64"/>
      <c r="H10" s="64"/>
      <c r="I10" s="69"/>
      <c r="J10" s="69"/>
      <c r="K10" s="69"/>
      <c r="L10" s="69"/>
      <c r="M10" s="69"/>
      <c r="N10" s="69"/>
      <c r="O10" s="358"/>
      <c r="P10" s="362"/>
      <c r="R10" s="426"/>
      <c r="S10" s="47">
        <f t="shared" si="0"/>
        <v>0</v>
      </c>
      <c r="T10" s="47">
        <f t="shared" si="1"/>
        <v>0</v>
      </c>
      <c r="U10" s="47">
        <f t="shared" si="2"/>
        <v>0</v>
      </c>
      <c r="V10" s="47">
        <f t="shared" si="3"/>
        <v>0</v>
      </c>
      <c r="W10" s="9">
        <f t="shared" si="4"/>
        <v>0</v>
      </c>
    </row>
    <row r="11" spans="1:24">
      <c r="A11" s="408"/>
      <c r="B11" s="371"/>
      <c r="C11" s="3"/>
      <c r="D11" s="64"/>
      <c r="E11" s="64"/>
      <c r="F11" s="64"/>
      <c r="G11" s="64"/>
      <c r="H11" s="64"/>
      <c r="I11" s="69"/>
      <c r="J11" s="69"/>
      <c r="K11" s="69"/>
      <c r="L11" s="69"/>
      <c r="M11" s="69"/>
      <c r="N11" s="69"/>
      <c r="O11" s="358"/>
      <c r="P11" s="362"/>
      <c r="R11" s="426"/>
      <c r="S11" s="47">
        <f t="shared" si="0"/>
        <v>0</v>
      </c>
      <c r="T11" s="47">
        <f t="shared" si="1"/>
        <v>0</v>
      </c>
      <c r="U11" s="47">
        <f t="shared" si="2"/>
        <v>0</v>
      </c>
      <c r="V11" s="47">
        <f t="shared" si="3"/>
        <v>0</v>
      </c>
      <c r="W11" s="9">
        <f t="shared" si="4"/>
        <v>0</v>
      </c>
    </row>
    <row r="12" spans="1:24">
      <c r="A12" s="408"/>
      <c r="B12" s="371"/>
      <c r="C12" s="3"/>
      <c r="D12" s="64"/>
      <c r="E12" s="64"/>
      <c r="F12" s="64"/>
      <c r="G12" s="64"/>
      <c r="H12" s="64"/>
      <c r="I12" s="69"/>
      <c r="J12" s="69"/>
      <c r="K12" s="69"/>
      <c r="L12" s="69"/>
      <c r="M12" s="69"/>
      <c r="N12" s="69"/>
      <c r="O12" s="358"/>
      <c r="P12" s="362"/>
      <c r="R12" s="426"/>
      <c r="S12" s="47">
        <f t="shared" si="0"/>
        <v>0</v>
      </c>
      <c r="T12" s="47">
        <f t="shared" si="1"/>
        <v>0</v>
      </c>
      <c r="U12" s="47">
        <f t="shared" si="2"/>
        <v>0</v>
      </c>
      <c r="V12" s="47">
        <f t="shared" si="3"/>
        <v>0</v>
      </c>
      <c r="W12" s="9">
        <f t="shared" si="4"/>
        <v>0</v>
      </c>
    </row>
    <row r="13" spans="1:24">
      <c r="A13" s="408"/>
      <c r="B13" s="372"/>
      <c r="C13" s="49"/>
      <c r="D13" s="65"/>
      <c r="E13" s="65"/>
      <c r="F13" s="65"/>
      <c r="G13" s="65"/>
      <c r="H13" s="65"/>
      <c r="I13" s="70"/>
      <c r="J13" s="70"/>
      <c r="K13" s="70"/>
      <c r="L13" s="70"/>
      <c r="M13" s="70"/>
      <c r="N13" s="70"/>
      <c r="O13" s="359"/>
      <c r="P13" s="363"/>
      <c r="R13" s="426"/>
      <c r="S13" s="47">
        <f t="shared" si="0"/>
        <v>0</v>
      </c>
      <c r="T13" s="47">
        <f t="shared" si="1"/>
        <v>0</v>
      </c>
      <c r="U13" s="47">
        <f t="shared" si="2"/>
        <v>0</v>
      </c>
      <c r="V13" s="47">
        <f t="shared" si="3"/>
        <v>0</v>
      </c>
      <c r="W13" s="9">
        <f t="shared" si="4"/>
        <v>0</v>
      </c>
    </row>
    <row r="14" spans="1:24">
      <c r="A14" s="408"/>
      <c r="B14" s="370" t="s">
        <v>15</v>
      </c>
      <c r="C14" s="31"/>
      <c r="D14" s="63"/>
      <c r="E14" s="63"/>
      <c r="F14" s="63"/>
      <c r="G14" s="63"/>
      <c r="H14" s="63"/>
      <c r="I14" s="68"/>
      <c r="J14" s="68"/>
      <c r="K14" s="68"/>
      <c r="L14" s="68"/>
      <c r="M14" s="68"/>
      <c r="N14" s="68"/>
      <c r="O14" s="356"/>
      <c r="P14" s="360">
        <v>10</v>
      </c>
      <c r="R14" s="426">
        <f>SUM(E14:H20)</f>
        <v>0</v>
      </c>
      <c r="S14" s="47">
        <f t="shared" si="0"/>
        <v>0</v>
      </c>
      <c r="T14" s="47">
        <f t="shared" si="1"/>
        <v>0</v>
      </c>
      <c r="U14" s="47">
        <f t="shared" si="2"/>
        <v>0</v>
      </c>
      <c r="V14" s="47">
        <f t="shared" si="3"/>
        <v>0</v>
      </c>
      <c r="W14" s="9" t="str">
        <f t="shared" si="4"/>
        <v>false</v>
      </c>
    </row>
    <row r="15" spans="1:24">
      <c r="A15" s="408"/>
      <c r="B15" s="371"/>
      <c r="C15" s="3"/>
      <c r="D15" s="64"/>
      <c r="E15" s="64"/>
      <c r="F15" s="64"/>
      <c r="G15" s="64"/>
      <c r="H15" s="64"/>
      <c r="I15" s="69"/>
      <c r="J15" s="69"/>
      <c r="K15" s="69"/>
      <c r="L15" s="69"/>
      <c r="M15" s="69"/>
      <c r="N15" s="69"/>
      <c r="O15" s="358"/>
      <c r="P15" s="362"/>
      <c r="R15" s="426"/>
      <c r="S15" s="47">
        <f t="shared" si="0"/>
        <v>0</v>
      </c>
      <c r="T15" s="47">
        <f t="shared" si="1"/>
        <v>0</v>
      </c>
      <c r="U15" s="47">
        <f t="shared" si="2"/>
        <v>0</v>
      </c>
      <c r="V15" s="47">
        <f t="shared" si="3"/>
        <v>0</v>
      </c>
      <c r="W15" s="9">
        <f t="shared" si="4"/>
        <v>0</v>
      </c>
    </row>
    <row r="16" spans="1:24">
      <c r="A16" s="408"/>
      <c r="B16" s="371"/>
      <c r="C16" s="3"/>
      <c r="D16" s="64"/>
      <c r="E16" s="64"/>
      <c r="F16" s="64"/>
      <c r="G16" s="64"/>
      <c r="H16" s="64"/>
      <c r="I16" s="69"/>
      <c r="J16" s="69"/>
      <c r="K16" s="69"/>
      <c r="L16" s="69"/>
      <c r="M16" s="69"/>
      <c r="N16" s="69"/>
      <c r="O16" s="358"/>
      <c r="P16" s="362"/>
      <c r="R16" s="426"/>
      <c r="S16" s="47">
        <f t="shared" si="0"/>
        <v>0</v>
      </c>
      <c r="T16" s="47">
        <f t="shared" si="1"/>
        <v>0</v>
      </c>
      <c r="U16" s="47">
        <f t="shared" si="2"/>
        <v>0</v>
      </c>
      <c r="V16" s="47">
        <f t="shared" si="3"/>
        <v>0</v>
      </c>
      <c r="W16" s="9">
        <f t="shared" si="4"/>
        <v>0</v>
      </c>
    </row>
    <row r="17" spans="1:23">
      <c r="A17" s="408"/>
      <c r="B17" s="371"/>
      <c r="C17" s="3"/>
      <c r="D17" s="64"/>
      <c r="E17" s="64"/>
      <c r="F17" s="64"/>
      <c r="G17" s="64"/>
      <c r="H17" s="64"/>
      <c r="I17" s="69"/>
      <c r="J17" s="69"/>
      <c r="K17" s="69"/>
      <c r="L17" s="69"/>
      <c r="M17" s="69"/>
      <c r="N17" s="69"/>
      <c r="O17" s="358"/>
      <c r="P17" s="362"/>
      <c r="R17" s="426"/>
      <c r="S17" s="47">
        <f t="shared" si="0"/>
        <v>0</v>
      </c>
      <c r="T17" s="47">
        <f t="shared" si="1"/>
        <v>0</v>
      </c>
      <c r="U17" s="47">
        <f t="shared" si="2"/>
        <v>0</v>
      </c>
      <c r="V17" s="47">
        <f t="shared" si="3"/>
        <v>0</v>
      </c>
      <c r="W17" s="9">
        <f t="shared" si="4"/>
        <v>0</v>
      </c>
    </row>
    <row r="18" spans="1:23">
      <c r="A18" s="408"/>
      <c r="B18" s="371"/>
      <c r="C18" s="3"/>
      <c r="D18" s="64"/>
      <c r="E18" s="64"/>
      <c r="F18" s="64"/>
      <c r="G18" s="64"/>
      <c r="H18" s="64"/>
      <c r="I18" s="69"/>
      <c r="J18" s="69"/>
      <c r="K18" s="69"/>
      <c r="L18" s="69"/>
      <c r="M18" s="69"/>
      <c r="N18" s="69"/>
      <c r="O18" s="358"/>
      <c r="P18" s="362"/>
      <c r="R18" s="426"/>
      <c r="S18" s="47">
        <f t="shared" si="0"/>
        <v>0</v>
      </c>
      <c r="T18" s="47">
        <f t="shared" si="1"/>
        <v>0</v>
      </c>
      <c r="U18" s="47">
        <f t="shared" si="2"/>
        <v>0</v>
      </c>
      <c r="V18" s="47">
        <f t="shared" si="3"/>
        <v>0</v>
      </c>
      <c r="W18" s="9">
        <f t="shared" si="4"/>
        <v>0</v>
      </c>
    </row>
    <row r="19" spans="1:23">
      <c r="A19" s="408"/>
      <c r="B19" s="371"/>
      <c r="C19" s="3"/>
      <c r="D19" s="64"/>
      <c r="E19" s="64"/>
      <c r="F19" s="64"/>
      <c r="G19" s="64"/>
      <c r="H19" s="64"/>
      <c r="I19" s="69"/>
      <c r="J19" s="69"/>
      <c r="K19" s="69"/>
      <c r="L19" s="69"/>
      <c r="M19" s="69"/>
      <c r="N19" s="69"/>
      <c r="O19" s="358"/>
      <c r="P19" s="362"/>
      <c r="R19" s="426"/>
      <c r="S19" s="47">
        <f t="shared" si="0"/>
        <v>0</v>
      </c>
      <c r="T19" s="47">
        <f t="shared" si="1"/>
        <v>0</v>
      </c>
      <c r="U19" s="47">
        <f t="shared" si="2"/>
        <v>0</v>
      </c>
      <c r="V19" s="47">
        <f t="shared" si="3"/>
        <v>0</v>
      </c>
      <c r="W19" s="9">
        <f t="shared" si="4"/>
        <v>0</v>
      </c>
    </row>
    <row r="20" spans="1:23">
      <c r="A20" s="408"/>
      <c r="B20" s="372"/>
      <c r="C20" s="18"/>
      <c r="D20" s="65"/>
      <c r="E20" s="65"/>
      <c r="F20" s="65"/>
      <c r="G20" s="65"/>
      <c r="H20" s="65"/>
      <c r="I20" s="70"/>
      <c r="J20" s="70"/>
      <c r="K20" s="70"/>
      <c r="L20" s="70"/>
      <c r="M20" s="70"/>
      <c r="N20" s="70"/>
      <c r="O20" s="359"/>
      <c r="P20" s="363"/>
      <c r="R20" s="426"/>
      <c r="S20" s="47">
        <f t="shared" si="0"/>
        <v>0</v>
      </c>
      <c r="T20" s="47">
        <f t="shared" si="1"/>
        <v>0</v>
      </c>
      <c r="U20" s="47">
        <f t="shared" si="2"/>
        <v>0</v>
      </c>
      <c r="V20" s="47">
        <f t="shared" si="3"/>
        <v>0</v>
      </c>
      <c r="W20" s="9">
        <f t="shared" si="4"/>
        <v>0</v>
      </c>
    </row>
    <row r="21" spans="1:23">
      <c r="A21" s="408"/>
      <c r="B21" s="370" t="s">
        <v>16</v>
      </c>
      <c r="C21" s="50"/>
      <c r="D21" s="63"/>
      <c r="E21" s="63"/>
      <c r="F21" s="63"/>
      <c r="G21" s="63"/>
      <c r="H21" s="63"/>
      <c r="I21" s="68"/>
      <c r="J21" s="68"/>
      <c r="K21" s="68"/>
      <c r="L21" s="68"/>
      <c r="M21" s="68"/>
      <c r="N21" s="68"/>
      <c r="O21" s="356"/>
      <c r="P21" s="360">
        <v>10</v>
      </c>
      <c r="R21" s="426">
        <f>SUM(E21:H27)</f>
        <v>0</v>
      </c>
      <c r="S21" s="47">
        <f t="shared" si="0"/>
        <v>0</v>
      </c>
      <c r="T21" s="47">
        <f t="shared" si="1"/>
        <v>0</v>
      </c>
      <c r="U21" s="47">
        <f t="shared" si="2"/>
        <v>0</v>
      </c>
      <c r="V21" s="47">
        <f t="shared" si="3"/>
        <v>0</v>
      </c>
      <c r="W21" s="9" t="str">
        <f t="shared" si="4"/>
        <v>false</v>
      </c>
    </row>
    <row r="22" spans="1:23">
      <c r="A22" s="408"/>
      <c r="B22" s="371"/>
      <c r="C22" s="3"/>
      <c r="D22" s="64"/>
      <c r="E22" s="64"/>
      <c r="F22" s="64"/>
      <c r="G22" s="64"/>
      <c r="H22" s="64"/>
      <c r="I22" s="69"/>
      <c r="J22" s="69"/>
      <c r="K22" s="69"/>
      <c r="L22" s="69"/>
      <c r="M22" s="69"/>
      <c r="N22" s="69"/>
      <c r="O22" s="358"/>
      <c r="P22" s="362"/>
      <c r="R22" s="426"/>
      <c r="S22" s="47">
        <f t="shared" si="0"/>
        <v>0</v>
      </c>
      <c r="T22" s="47">
        <f t="shared" si="1"/>
        <v>0</v>
      </c>
      <c r="U22" s="47">
        <f t="shared" si="2"/>
        <v>0</v>
      </c>
      <c r="V22" s="47">
        <f t="shared" si="3"/>
        <v>0</v>
      </c>
      <c r="W22" s="9">
        <f t="shared" si="4"/>
        <v>0</v>
      </c>
    </row>
    <row r="23" spans="1:23">
      <c r="A23" s="408"/>
      <c r="B23" s="371"/>
      <c r="C23" s="3"/>
      <c r="D23" s="64"/>
      <c r="E23" s="64"/>
      <c r="F23" s="64"/>
      <c r="G23" s="64"/>
      <c r="H23" s="64"/>
      <c r="I23" s="69"/>
      <c r="J23" s="69"/>
      <c r="K23" s="69"/>
      <c r="L23" s="69"/>
      <c r="M23" s="69"/>
      <c r="N23" s="69"/>
      <c r="O23" s="358"/>
      <c r="P23" s="362"/>
      <c r="R23" s="426"/>
      <c r="S23" s="47">
        <f t="shared" si="0"/>
        <v>0</v>
      </c>
      <c r="T23" s="47">
        <f t="shared" si="1"/>
        <v>0</v>
      </c>
      <c r="U23" s="47">
        <f t="shared" si="2"/>
        <v>0</v>
      </c>
      <c r="V23" s="47">
        <f t="shared" si="3"/>
        <v>0</v>
      </c>
      <c r="W23" s="9">
        <f t="shared" si="4"/>
        <v>0</v>
      </c>
    </row>
    <row r="24" spans="1:23">
      <c r="A24" s="408"/>
      <c r="B24" s="371"/>
      <c r="C24" s="3"/>
      <c r="D24" s="64"/>
      <c r="E24" s="64"/>
      <c r="F24" s="64"/>
      <c r="G24" s="64"/>
      <c r="H24" s="64"/>
      <c r="I24" s="69"/>
      <c r="J24" s="69"/>
      <c r="K24" s="69"/>
      <c r="L24" s="69"/>
      <c r="M24" s="69"/>
      <c r="N24" s="69"/>
      <c r="O24" s="358"/>
      <c r="P24" s="362"/>
      <c r="R24" s="426"/>
      <c r="S24" s="47">
        <f t="shared" si="0"/>
        <v>0</v>
      </c>
      <c r="T24" s="47">
        <f t="shared" si="1"/>
        <v>0</v>
      </c>
      <c r="U24" s="47">
        <f t="shared" si="2"/>
        <v>0</v>
      </c>
      <c r="V24" s="47">
        <f t="shared" si="3"/>
        <v>0</v>
      </c>
      <c r="W24" s="9">
        <f t="shared" si="4"/>
        <v>0</v>
      </c>
    </row>
    <row r="25" spans="1:23">
      <c r="A25" s="408"/>
      <c r="B25" s="371"/>
      <c r="C25" s="3"/>
      <c r="D25" s="64"/>
      <c r="E25" s="64"/>
      <c r="F25" s="64"/>
      <c r="G25" s="64"/>
      <c r="H25" s="64"/>
      <c r="I25" s="69"/>
      <c r="J25" s="69"/>
      <c r="K25" s="69"/>
      <c r="L25" s="69"/>
      <c r="M25" s="69"/>
      <c r="N25" s="69"/>
      <c r="O25" s="358"/>
      <c r="P25" s="362"/>
      <c r="R25" s="426"/>
      <c r="S25" s="47">
        <f t="shared" si="0"/>
        <v>0</v>
      </c>
      <c r="T25" s="47">
        <f t="shared" si="1"/>
        <v>0</v>
      </c>
      <c r="U25" s="47">
        <f t="shared" si="2"/>
        <v>0</v>
      </c>
      <c r="V25" s="47">
        <f t="shared" si="3"/>
        <v>0</v>
      </c>
      <c r="W25" s="9">
        <f t="shared" si="4"/>
        <v>0</v>
      </c>
    </row>
    <row r="26" spans="1:23">
      <c r="A26" s="408"/>
      <c r="B26" s="371"/>
      <c r="C26" s="3"/>
      <c r="D26" s="64"/>
      <c r="E26" s="64"/>
      <c r="F26" s="64"/>
      <c r="G26" s="64"/>
      <c r="H26" s="64"/>
      <c r="I26" s="69"/>
      <c r="J26" s="69"/>
      <c r="K26" s="69"/>
      <c r="L26" s="69"/>
      <c r="M26" s="69"/>
      <c r="N26" s="69"/>
      <c r="O26" s="358"/>
      <c r="P26" s="362"/>
      <c r="R26" s="426"/>
      <c r="S26" s="47">
        <f t="shared" si="0"/>
        <v>0</v>
      </c>
      <c r="T26" s="47">
        <f t="shared" si="1"/>
        <v>0</v>
      </c>
      <c r="U26" s="47">
        <f t="shared" si="2"/>
        <v>0</v>
      </c>
      <c r="V26" s="47">
        <f t="shared" si="3"/>
        <v>0</v>
      </c>
      <c r="W26" s="9">
        <f t="shared" si="4"/>
        <v>0</v>
      </c>
    </row>
    <row r="27" spans="1:23">
      <c r="A27" s="408"/>
      <c r="B27" s="372"/>
      <c r="C27" s="49"/>
      <c r="D27" s="65"/>
      <c r="E27" s="65"/>
      <c r="F27" s="65"/>
      <c r="G27" s="65"/>
      <c r="H27" s="65"/>
      <c r="I27" s="70"/>
      <c r="J27" s="70"/>
      <c r="K27" s="70"/>
      <c r="L27" s="70"/>
      <c r="M27" s="71"/>
      <c r="N27" s="71"/>
      <c r="O27" s="359"/>
      <c r="P27" s="363"/>
      <c r="R27" s="426"/>
      <c r="S27" s="47">
        <f t="shared" si="0"/>
        <v>0</v>
      </c>
      <c r="T27" s="47">
        <f t="shared" si="1"/>
        <v>0</v>
      </c>
      <c r="U27" s="47">
        <f t="shared" si="2"/>
        <v>0</v>
      </c>
      <c r="V27" s="47">
        <f t="shared" si="3"/>
        <v>0</v>
      </c>
      <c r="W27" s="9">
        <f t="shared" si="4"/>
        <v>0</v>
      </c>
    </row>
    <row r="28" spans="1:23" s="9" customFormat="1">
      <c r="A28" s="408"/>
      <c r="B28" s="56" t="s">
        <v>77</v>
      </c>
      <c r="C28" s="54"/>
      <c r="D28" s="73"/>
      <c r="E28" s="73"/>
      <c r="F28" s="73"/>
      <c r="G28" s="73"/>
      <c r="H28" s="73"/>
      <c r="I28" s="78"/>
      <c r="J28" s="78"/>
      <c r="K28" s="78"/>
      <c r="L28" s="78"/>
      <c r="M28" s="79"/>
      <c r="N28" s="79"/>
      <c r="O28" s="57"/>
      <c r="P28" s="58">
        <v>6</v>
      </c>
      <c r="Q28"/>
      <c r="R28" s="47">
        <f>SUM(E28:H28)</f>
        <v>0</v>
      </c>
      <c r="S28" s="47">
        <f t="shared" si="0"/>
        <v>0</v>
      </c>
      <c r="T28" s="47">
        <f t="shared" si="1"/>
        <v>0</v>
      </c>
      <c r="U28" s="47">
        <f t="shared" si="2"/>
        <v>0</v>
      </c>
      <c r="V28" s="47">
        <f t="shared" si="3"/>
        <v>0</v>
      </c>
      <c r="W28" s="9" t="str">
        <f t="shared" si="4"/>
        <v>false</v>
      </c>
    </row>
    <row r="29" spans="1:23" s="9" customFormat="1">
      <c r="A29" s="408"/>
      <c r="B29" s="38" t="s">
        <v>13</v>
      </c>
      <c r="C29" s="54"/>
      <c r="D29" s="72"/>
      <c r="E29" s="72"/>
      <c r="F29" s="72"/>
      <c r="G29" s="72"/>
      <c r="H29" s="72"/>
      <c r="I29" s="76"/>
      <c r="J29" s="76"/>
      <c r="K29" s="76"/>
      <c r="L29" s="76"/>
      <c r="M29" s="77"/>
      <c r="N29" s="77"/>
      <c r="O29" s="41">
        <f>SUM(O7:O28)</f>
        <v>0</v>
      </c>
      <c r="P29" s="37"/>
      <c r="Q29"/>
      <c r="R29" s="47"/>
      <c r="S29" s="47"/>
      <c r="T29" s="47"/>
      <c r="U29" s="47"/>
      <c r="V29" s="47"/>
    </row>
    <row r="30" spans="1:23">
      <c r="A30" s="404" t="s">
        <v>17</v>
      </c>
      <c r="B30" s="370" t="s">
        <v>18</v>
      </c>
      <c r="C30" s="50"/>
      <c r="D30" s="63"/>
      <c r="E30" s="63"/>
      <c r="F30" s="63"/>
      <c r="G30" s="63"/>
      <c r="H30" s="63"/>
      <c r="I30" s="68"/>
      <c r="J30" s="68"/>
      <c r="K30" s="68"/>
      <c r="L30" s="68"/>
      <c r="M30" s="68"/>
      <c r="N30" s="68"/>
      <c r="O30" s="356"/>
      <c r="P30" s="360">
        <v>10</v>
      </c>
      <c r="R30" s="426">
        <f>SUM(I30:N36)</f>
        <v>0</v>
      </c>
      <c r="S30" s="47">
        <f t="shared" ref="S30:S63" si="5">IF(SUM(I30:N30)=SUM(E30:H30),0,"fasle")</f>
        <v>0</v>
      </c>
      <c r="T30" s="47">
        <f t="shared" ref="T30:T63" si="6">IF(E30="",0,IF(AND(SUM(E30:H30)&gt;=6,SUM(E30:H30)&lt;=8),0,"false"))</f>
        <v>0</v>
      </c>
      <c r="U30" s="47">
        <f t="shared" ref="U30:U63" si="7">IF(F30="",0,IF(AND(SUM(E30:H30)&gt;=3,SUM(E30:H30)&lt;=7),0,"false"))</f>
        <v>0</v>
      </c>
      <c r="V30" s="47">
        <f t="shared" ref="V30:V63" si="8">IF(G30="",0,IF(AND(SUM(E30:H30)&gt;=2,SUM(E30:H30)&lt;=8),0,"false"))</f>
        <v>0</v>
      </c>
      <c r="W30" s="9" t="str">
        <f t="shared" ref="W30:W63" si="9">IF(R30&lt;P30,"false",0)</f>
        <v>false</v>
      </c>
    </row>
    <row r="31" spans="1:23">
      <c r="A31" s="405"/>
      <c r="B31" s="371"/>
      <c r="C31" s="3"/>
      <c r="D31" s="64"/>
      <c r="E31" s="64"/>
      <c r="F31" s="64"/>
      <c r="G31" s="64"/>
      <c r="H31" s="64"/>
      <c r="I31" s="69"/>
      <c r="J31" s="69"/>
      <c r="K31" s="69"/>
      <c r="L31" s="69"/>
      <c r="M31" s="69"/>
      <c r="N31" s="69"/>
      <c r="O31" s="358"/>
      <c r="P31" s="362"/>
      <c r="R31" s="426"/>
      <c r="S31" s="47">
        <f t="shared" si="5"/>
        <v>0</v>
      </c>
      <c r="T31" s="47">
        <f t="shared" si="6"/>
        <v>0</v>
      </c>
      <c r="U31" s="47">
        <f t="shared" si="7"/>
        <v>0</v>
      </c>
      <c r="V31" s="47">
        <f t="shared" si="8"/>
        <v>0</v>
      </c>
      <c r="W31" s="9">
        <f t="shared" si="9"/>
        <v>0</v>
      </c>
    </row>
    <row r="32" spans="1:23">
      <c r="A32" s="405"/>
      <c r="B32" s="371"/>
      <c r="C32" s="3"/>
      <c r="D32" s="64"/>
      <c r="E32" s="64"/>
      <c r="F32" s="64"/>
      <c r="G32" s="64"/>
      <c r="H32" s="64"/>
      <c r="I32" s="69"/>
      <c r="J32" s="69"/>
      <c r="K32" s="69"/>
      <c r="L32" s="69"/>
      <c r="M32" s="69"/>
      <c r="N32" s="69"/>
      <c r="O32" s="358"/>
      <c r="P32" s="362"/>
      <c r="R32" s="426"/>
      <c r="S32" s="47">
        <f t="shared" si="5"/>
        <v>0</v>
      </c>
      <c r="T32" s="47">
        <f t="shared" si="6"/>
        <v>0</v>
      </c>
      <c r="U32" s="47">
        <f t="shared" si="7"/>
        <v>0</v>
      </c>
      <c r="V32" s="47">
        <f t="shared" si="8"/>
        <v>0</v>
      </c>
      <c r="W32" s="9">
        <f t="shared" si="9"/>
        <v>0</v>
      </c>
    </row>
    <row r="33" spans="1:23">
      <c r="A33" s="405"/>
      <c r="B33" s="371"/>
      <c r="C33" s="3"/>
      <c r="D33" s="64"/>
      <c r="E33" s="64"/>
      <c r="F33" s="64"/>
      <c r="G33" s="64"/>
      <c r="H33" s="64"/>
      <c r="I33" s="69"/>
      <c r="J33" s="69"/>
      <c r="K33" s="69"/>
      <c r="L33" s="69"/>
      <c r="M33" s="69"/>
      <c r="N33" s="69"/>
      <c r="O33" s="358"/>
      <c r="P33" s="362"/>
      <c r="R33" s="426"/>
      <c r="S33" s="47">
        <f t="shared" si="5"/>
        <v>0</v>
      </c>
      <c r="T33" s="47">
        <f t="shared" si="6"/>
        <v>0</v>
      </c>
      <c r="U33" s="47">
        <f t="shared" si="7"/>
        <v>0</v>
      </c>
      <c r="V33" s="47">
        <f t="shared" si="8"/>
        <v>0</v>
      </c>
      <c r="W33" s="9">
        <f t="shared" si="9"/>
        <v>0</v>
      </c>
    </row>
    <row r="34" spans="1:23">
      <c r="A34" s="405"/>
      <c r="B34" s="371"/>
      <c r="C34" s="3"/>
      <c r="D34" s="64"/>
      <c r="E34" s="64"/>
      <c r="F34" s="64"/>
      <c r="G34" s="64"/>
      <c r="H34" s="64"/>
      <c r="I34" s="69"/>
      <c r="J34" s="69"/>
      <c r="K34" s="69"/>
      <c r="L34" s="69"/>
      <c r="M34" s="69"/>
      <c r="N34" s="69"/>
      <c r="O34" s="358"/>
      <c r="P34" s="362"/>
      <c r="R34" s="426"/>
      <c r="S34" s="47">
        <f t="shared" si="5"/>
        <v>0</v>
      </c>
      <c r="T34" s="47">
        <f t="shared" si="6"/>
        <v>0</v>
      </c>
      <c r="U34" s="47">
        <f t="shared" si="7"/>
        <v>0</v>
      </c>
      <c r="V34" s="47">
        <f t="shared" si="8"/>
        <v>0</v>
      </c>
      <c r="W34" s="9">
        <f t="shared" si="9"/>
        <v>0</v>
      </c>
    </row>
    <row r="35" spans="1:23">
      <c r="A35" s="405"/>
      <c r="B35" s="371"/>
      <c r="C35" s="3"/>
      <c r="D35" s="64"/>
      <c r="E35" s="64"/>
      <c r="F35" s="64"/>
      <c r="G35" s="64"/>
      <c r="H35" s="64"/>
      <c r="I35" s="69"/>
      <c r="J35" s="69"/>
      <c r="K35" s="69"/>
      <c r="L35" s="69"/>
      <c r="M35" s="69"/>
      <c r="N35" s="69"/>
      <c r="O35" s="358"/>
      <c r="P35" s="362"/>
      <c r="R35" s="426"/>
      <c r="S35" s="47">
        <f t="shared" si="5"/>
        <v>0</v>
      </c>
      <c r="T35" s="47">
        <f t="shared" si="6"/>
        <v>0</v>
      </c>
      <c r="U35" s="47">
        <f t="shared" si="7"/>
        <v>0</v>
      </c>
      <c r="V35" s="47">
        <f t="shared" si="8"/>
        <v>0</v>
      </c>
      <c r="W35" s="9">
        <f t="shared" si="9"/>
        <v>0</v>
      </c>
    </row>
    <row r="36" spans="1:23">
      <c r="A36" s="405"/>
      <c r="B36" s="372"/>
      <c r="C36" s="49"/>
      <c r="D36" s="65"/>
      <c r="E36" s="65"/>
      <c r="F36" s="65"/>
      <c r="G36" s="65"/>
      <c r="H36" s="65"/>
      <c r="I36" s="70"/>
      <c r="J36" s="70"/>
      <c r="K36" s="70"/>
      <c r="L36" s="70"/>
      <c r="M36" s="70"/>
      <c r="N36" s="70"/>
      <c r="O36" s="359"/>
      <c r="P36" s="363"/>
      <c r="R36" s="426"/>
      <c r="S36" s="47">
        <f t="shared" si="5"/>
        <v>0</v>
      </c>
      <c r="T36" s="47">
        <f t="shared" si="6"/>
        <v>0</v>
      </c>
      <c r="U36" s="47">
        <f t="shared" si="7"/>
        <v>0</v>
      </c>
      <c r="V36" s="47">
        <f t="shared" si="8"/>
        <v>0</v>
      </c>
      <c r="W36" s="9">
        <f t="shared" si="9"/>
        <v>0</v>
      </c>
    </row>
    <row r="37" spans="1:23">
      <c r="A37" s="405"/>
      <c r="B37" s="370" t="s">
        <v>85</v>
      </c>
      <c r="C37" s="31"/>
      <c r="D37" s="63"/>
      <c r="E37" s="63"/>
      <c r="F37" s="63"/>
      <c r="G37" s="63"/>
      <c r="H37" s="63"/>
      <c r="I37" s="68"/>
      <c r="J37" s="68"/>
      <c r="K37" s="68"/>
      <c r="L37" s="68"/>
      <c r="M37" s="68"/>
      <c r="N37" s="68"/>
      <c r="O37" s="356"/>
      <c r="P37" s="360">
        <v>12</v>
      </c>
      <c r="R37" s="426">
        <f>SUM(I37:N46)</f>
        <v>0</v>
      </c>
      <c r="S37" s="47">
        <f t="shared" si="5"/>
        <v>0</v>
      </c>
      <c r="T37" s="47">
        <f t="shared" si="6"/>
        <v>0</v>
      </c>
      <c r="U37" s="47">
        <f t="shared" si="7"/>
        <v>0</v>
      </c>
      <c r="V37" s="47">
        <f t="shared" si="8"/>
        <v>0</v>
      </c>
      <c r="W37" s="9" t="str">
        <f t="shared" si="9"/>
        <v>false</v>
      </c>
    </row>
    <row r="38" spans="1:23" s="9" customFormat="1">
      <c r="A38" s="405"/>
      <c r="B38" s="384"/>
      <c r="C38" s="3"/>
      <c r="D38" s="64"/>
      <c r="E38" s="64"/>
      <c r="F38" s="64"/>
      <c r="G38" s="64"/>
      <c r="H38" s="64"/>
      <c r="I38" s="69"/>
      <c r="J38" s="69"/>
      <c r="K38" s="69"/>
      <c r="L38" s="69"/>
      <c r="M38" s="69"/>
      <c r="N38" s="69"/>
      <c r="O38" s="357"/>
      <c r="P38" s="361"/>
      <c r="R38" s="426"/>
      <c r="S38" s="47">
        <f t="shared" si="5"/>
        <v>0</v>
      </c>
      <c r="T38" s="47">
        <f t="shared" si="6"/>
        <v>0</v>
      </c>
      <c r="U38" s="47">
        <f t="shared" si="7"/>
        <v>0</v>
      </c>
      <c r="V38" s="47">
        <f t="shared" si="8"/>
        <v>0</v>
      </c>
      <c r="W38" s="9">
        <f t="shared" si="9"/>
        <v>0</v>
      </c>
    </row>
    <row r="39" spans="1:23" s="9" customFormat="1" ht="18" customHeight="1">
      <c r="A39" s="405"/>
      <c r="B39" s="384"/>
      <c r="C39" s="432"/>
      <c r="D39" s="64"/>
      <c r="E39" s="64"/>
      <c r="F39" s="64"/>
      <c r="G39" s="64"/>
      <c r="H39" s="64"/>
      <c r="I39" s="69"/>
      <c r="J39" s="69"/>
      <c r="K39" s="69"/>
      <c r="L39" s="69"/>
      <c r="M39" s="69"/>
      <c r="N39" s="69"/>
      <c r="O39" s="357"/>
      <c r="P39" s="361"/>
      <c r="R39" s="426"/>
      <c r="S39" s="47">
        <f t="shared" si="5"/>
        <v>0</v>
      </c>
      <c r="T39" s="47">
        <f t="shared" si="6"/>
        <v>0</v>
      </c>
      <c r="U39" s="47">
        <f t="shared" si="7"/>
        <v>0</v>
      </c>
      <c r="V39" s="47">
        <f t="shared" si="8"/>
        <v>0</v>
      </c>
      <c r="W39" s="9">
        <f t="shared" si="9"/>
        <v>0</v>
      </c>
    </row>
    <row r="40" spans="1:23" s="9" customFormat="1" ht="18" customHeight="1">
      <c r="A40" s="405"/>
      <c r="B40" s="384"/>
      <c r="C40" s="433"/>
      <c r="D40" s="64"/>
      <c r="E40" s="64"/>
      <c r="F40" s="64"/>
      <c r="G40" s="64"/>
      <c r="H40" s="64"/>
      <c r="I40" s="69"/>
      <c r="J40" s="69"/>
      <c r="K40" s="69"/>
      <c r="L40" s="69"/>
      <c r="M40" s="69"/>
      <c r="N40" s="69"/>
      <c r="O40" s="357"/>
      <c r="P40" s="361"/>
      <c r="R40" s="426"/>
      <c r="S40" s="47">
        <f t="shared" si="5"/>
        <v>0</v>
      </c>
      <c r="T40" s="47">
        <f t="shared" si="6"/>
        <v>0</v>
      </c>
      <c r="U40" s="47">
        <f t="shared" si="7"/>
        <v>0</v>
      </c>
      <c r="V40" s="47">
        <f t="shared" si="8"/>
        <v>0</v>
      </c>
      <c r="W40" s="9">
        <f t="shared" si="9"/>
        <v>0</v>
      </c>
    </row>
    <row r="41" spans="1:23" s="9" customFormat="1" ht="18" customHeight="1">
      <c r="A41" s="405"/>
      <c r="B41" s="384"/>
      <c r="C41" s="434"/>
      <c r="D41" s="64"/>
      <c r="E41" s="64"/>
      <c r="F41" s="64"/>
      <c r="G41" s="64"/>
      <c r="H41" s="64"/>
      <c r="I41" s="69"/>
      <c r="J41" s="69"/>
      <c r="K41" s="69"/>
      <c r="L41" s="69"/>
      <c r="M41" s="69"/>
      <c r="N41" s="69"/>
      <c r="O41" s="357"/>
      <c r="P41" s="361"/>
      <c r="R41" s="426"/>
      <c r="S41" s="47">
        <f t="shared" si="5"/>
        <v>0</v>
      </c>
      <c r="T41" s="47">
        <f t="shared" si="6"/>
        <v>0</v>
      </c>
      <c r="U41" s="47">
        <f t="shared" si="7"/>
        <v>0</v>
      </c>
      <c r="V41" s="47">
        <f t="shared" si="8"/>
        <v>0</v>
      </c>
      <c r="W41" s="9">
        <f t="shared" si="9"/>
        <v>0</v>
      </c>
    </row>
    <row r="42" spans="1:23" s="9" customFormat="1" ht="22.5" customHeight="1">
      <c r="A42" s="405"/>
      <c r="B42" s="384"/>
      <c r="C42" s="432"/>
      <c r="D42" s="64"/>
      <c r="E42" s="64"/>
      <c r="F42" s="64"/>
      <c r="G42" s="64"/>
      <c r="H42" s="64"/>
      <c r="I42" s="69"/>
      <c r="J42" s="69"/>
      <c r="K42" s="69"/>
      <c r="L42" s="69"/>
      <c r="M42" s="69"/>
      <c r="N42" s="69"/>
      <c r="O42" s="357"/>
      <c r="P42" s="361"/>
      <c r="R42" s="426"/>
      <c r="S42" s="47">
        <f t="shared" si="5"/>
        <v>0</v>
      </c>
      <c r="T42" s="47">
        <f t="shared" si="6"/>
        <v>0</v>
      </c>
      <c r="U42" s="47">
        <f t="shared" si="7"/>
        <v>0</v>
      </c>
      <c r="V42" s="47">
        <f t="shared" si="8"/>
        <v>0</v>
      </c>
      <c r="W42" s="9">
        <f t="shared" si="9"/>
        <v>0</v>
      </c>
    </row>
    <row r="43" spans="1:23" s="9" customFormat="1" ht="22.5" customHeight="1">
      <c r="A43" s="405"/>
      <c r="B43" s="384"/>
      <c r="C43" s="434"/>
      <c r="D43" s="64"/>
      <c r="E43" s="64"/>
      <c r="F43" s="64"/>
      <c r="G43" s="64"/>
      <c r="H43" s="64"/>
      <c r="I43" s="69"/>
      <c r="J43" s="69"/>
      <c r="K43" s="69"/>
      <c r="L43" s="69"/>
      <c r="M43" s="69"/>
      <c r="N43" s="69"/>
      <c r="O43" s="357"/>
      <c r="P43" s="361"/>
      <c r="R43" s="426"/>
      <c r="S43" s="47">
        <f t="shared" si="5"/>
        <v>0</v>
      </c>
      <c r="T43" s="47">
        <f t="shared" si="6"/>
        <v>0</v>
      </c>
      <c r="U43" s="47">
        <f t="shared" si="7"/>
        <v>0</v>
      </c>
      <c r="V43" s="47">
        <f t="shared" si="8"/>
        <v>0</v>
      </c>
      <c r="W43" s="9">
        <f t="shared" si="9"/>
        <v>0</v>
      </c>
    </row>
    <row r="44" spans="1:23">
      <c r="A44" s="405"/>
      <c r="B44" s="371"/>
      <c r="C44" s="3"/>
      <c r="D44" s="64"/>
      <c r="E44" s="64"/>
      <c r="F44" s="64"/>
      <c r="G44" s="64"/>
      <c r="H44" s="64"/>
      <c r="I44" s="69"/>
      <c r="J44" s="69"/>
      <c r="K44" s="69"/>
      <c r="L44" s="69"/>
      <c r="M44" s="69"/>
      <c r="N44" s="69"/>
      <c r="O44" s="358"/>
      <c r="P44" s="362"/>
      <c r="R44" s="426"/>
      <c r="S44" s="47">
        <f t="shared" si="5"/>
        <v>0</v>
      </c>
      <c r="T44" s="47">
        <f t="shared" si="6"/>
        <v>0</v>
      </c>
      <c r="U44" s="47">
        <f t="shared" si="7"/>
        <v>0</v>
      </c>
      <c r="V44" s="47">
        <f t="shared" si="8"/>
        <v>0</v>
      </c>
      <c r="W44" s="9">
        <f t="shared" si="9"/>
        <v>0</v>
      </c>
    </row>
    <row r="45" spans="1:23">
      <c r="A45" s="405"/>
      <c r="B45" s="371"/>
      <c r="C45" s="3"/>
      <c r="D45" s="64"/>
      <c r="E45" s="64"/>
      <c r="F45" s="64"/>
      <c r="G45" s="64"/>
      <c r="H45" s="64"/>
      <c r="I45" s="69"/>
      <c r="J45" s="69"/>
      <c r="K45" s="69"/>
      <c r="L45" s="69"/>
      <c r="M45" s="69"/>
      <c r="N45" s="69"/>
      <c r="O45" s="358"/>
      <c r="P45" s="362"/>
      <c r="R45" s="426"/>
      <c r="S45" s="47">
        <f t="shared" si="5"/>
        <v>0</v>
      </c>
      <c r="T45" s="47">
        <f t="shared" si="6"/>
        <v>0</v>
      </c>
      <c r="U45" s="47">
        <f t="shared" si="7"/>
        <v>0</v>
      </c>
      <c r="V45" s="47">
        <f t="shared" si="8"/>
        <v>0</v>
      </c>
      <c r="W45" s="9">
        <f t="shared" si="9"/>
        <v>0</v>
      </c>
    </row>
    <row r="46" spans="1:23">
      <c r="A46" s="406"/>
      <c r="B46" s="372"/>
      <c r="C46" s="18"/>
      <c r="D46" s="65"/>
      <c r="E46" s="65"/>
      <c r="F46" s="65"/>
      <c r="G46" s="65"/>
      <c r="H46" s="65"/>
      <c r="I46" s="70"/>
      <c r="J46" s="70"/>
      <c r="K46" s="70"/>
      <c r="L46" s="70"/>
      <c r="M46" s="70"/>
      <c r="N46" s="70"/>
      <c r="O46" s="359"/>
      <c r="P46" s="363"/>
      <c r="R46" s="426"/>
      <c r="S46" s="47">
        <f t="shared" si="5"/>
        <v>0</v>
      </c>
      <c r="T46" s="47">
        <f t="shared" si="6"/>
        <v>0</v>
      </c>
      <c r="U46" s="47">
        <f t="shared" si="7"/>
        <v>0</v>
      </c>
      <c r="V46" s="47">
        <f t="shared" si="8"/>
        <v>0</v>
      </c>
      <c r="W46" s="9">
        <f t="shared" si="9"/>
        <v>0</v>
      </c>
    </row>
    <row r="47" spans="1:23">
      <c r="A47" s="410" t="s">
        <v>62</v>
      </c>
      <c r="B47" s="370" t="s">
        <v>6</v>
      </c>
      <c r="C47" s="50"/>
      <c r="D47" s="63"/>
      <c r="E47" s="63"/>
      <c r="F47" s="63"/>
      <c r="G47" s="63"/>
      <c r="H47" s="63"/>
      <c r="I47" s="68"/>
      <c r="J47" s="68"/>
      <c r="K47" s="68"/>
      <c r="L47" s="68"/>
      <c r="M47" s="68"/>
      <c r="N47" s="68"/>
      <c r="O47" s="356"/>
      <c r="P47" s="360">
        <v>10</v>
      </c>
      <c r="R47" s="426">
        <f>SUM(I47:N50)</f>
        <v>0</v>
      </c>
      <c r="S47" s="47">
        <f t="shared" si="5"/>
        <v>0</v>
      </c>
      <c r="T47" s="47">
        <f t="shared" si="6"/>
        <v>0</v>
      </c>
      <c r="U47" s="47">
        <f t="shared" si="7"/>
        <v>0</v>
      </c>
      <c r="V47" s="47">
        <f t="shared" si="8"/>
        <v>0</v>
      </c>
      <c r="W47" s="9" t="str">
        <f t="shared" si="9"/>
        <v>false</v>
      </c>
    </row>
    <row r="48" spans="1:23">
      <c r="A48" s="411"/>
      <c r="B48" s="371"/>
      <c r="C48" s="3"/>
      <c r="D48" s="64"/>
      <c r="E48" s="64"/>
      <c r="F48" s="64"/>
      <c r="G48" s="64"/>
      <c r="H48" s="64"/>
      <c r="I48" s="69"/>
      <c r="J48" s="69"/>
      <c r="K48" s="69"/>
      <c r="L48" s="69"/>
      <c r="M48" s="69"/>
      <c r="N48" s="69"/>
      <c r="O48" s="358"/>
      <c r="P48" s="362"/>
      <c r="R48" s="426"/>
      <c r="S48" s="47">
        <f t="shared" si="5"/>
        <v>0</v>
      </c>
      <c r="T48" s="47">
        <f t="shared" si="6"/>
        <v>0</v>
      </c>
      <c r="U48" s="47">
        <f t="shared" si="7"/>
        <v>0</v>
      </c>
      <c r="V48" s="47">
        <f t="shared" si="8"/>
        <v>0</v>
      </c>
      <c r="W48" s="9">
        <f t="shared" si="9"/>
        <v>0</v>
      </c>
    </row>
    <row r="49" spans="1:23">
      <c r="A49" s="411"/>
      <c r="B49" s="371"/>
      <c r="C49" s="3"/>
      <c r="D49" s="64"/>
      <c r="E49" s="64"/>
      <c r="F49" s="64"/>
      <c r="G49" s="64"/>
      <c r="H49" s="64"/>
      <c r="I49" s="69"/>
      <c r="J49" s="69"/>
      <c r="K49" s="69"/>
      <c r="L49" s="69"/>
      <c r="M49" s="69"/>
      <c r="N49" s="69"/>
      <c r="O49" s="358"/>
      <c r="P49" s="362"/>
      <c r="R49" s="426"/>
      <c r="S49" s="47">
        <f t="shared" si="5"/>
        <v>0</v>
      </c>
      <c r="T49" s="47">
        <f t="shared" si="6"/>
        <v>0</v>
      </c>
      <c r="U49" s="47">
        <f t="shared" si="7"/>
        <v>0</v>
      </c>
      <c r="V49" s="47">
        <f t="shared" si="8"/>
        <v>0</v>
      </c>
      <c r="W49" s="9">
        <f t="shared" si="9"/>
        <v>0</v>
      </c>
    </row>
    <row r="50" spans="1:23">
      <c r="A50" s="411"/>
      <c r="B50" s="372"/>
      <c r="C50" s="49"/>
      <c r="D50" s="65"/>
      <c r="E50" s="65"/>
      <c r="F50" s="65"/>
      <c r="G50" s="65"/>
      <c r="H50" s="65"/>
      <c r="I50" s="70"/>
      <c r="J50" s="70"/>
      <c r="K50" s="70"/>
      <c r="L50" s="70"/>
      <c r="M50" s="70"/>
      <c r="N50" s="70"/>
      <c r="O50" s="359"/>
      <c r="P50" s="363"/>
      <c r="R50" s="426"/>
      <c r="S50" s="47">
        <f t="shared" si="5"/>
        <v>0</v>
      </c>
      <c r="T50" s="47">
        <f t="shared" si="6"/>
        <v>0</v>
      </c>
      <c r="U50" s="47">
        <f t="shared" si="7"/>
        <v>0</v>
      </c>
      <c r="V50" s="47">
        <f t="shared" si="8"/>
        <v>0</v>
      </c>
      <c r="W50" s="9">
        <f t="shared" si="9"/>
        <v>0</v>
      </c>
    </row>
    <row r="51" spans="1:23">
      <c r="A51" s="411"/>
      <c r="B51" s="370" t="s">
        <v>8</v>
      </c>
      <c r="C51" s="31"/>
      <c r="D51" s="63"/>
      <c r="E51" s="63"/>
      <c r="F51" s="63"/>
      <c r="G51" s="63"/>
      <c r="H51" s="63"/>
      <c r="I51" s="68"/>
      <c r="J51" s="68"/>
      <c r="K51" s="68"/>
      <c r="L51" s="68"/>
      <c r="M51" s="68"/>
      <c r="N51" s="68"/>
      <c r="O51" s="356"/>
      <c r="P51" s="360">
        <v>10</v>
      </c>
      <c r="R51" s="426">
        <f>SUM(I51:N56)</f>
        <v>0</v>
      </c>
      <c r="S51" s="47">
        <f t="shared" si="5"/>
        <v>0</v>
      </c>
      <c r="T51" s="47">
        <f t="shared" si="6"/>
        <v>0</v>
      </c>
      <c r="U51" s="47">
        <f t="shared" si="7"/>
        <v>0</v>
      </c>
      <c r="V51" s="47">
        <f t="shared" si="8"/>
        <v>0</v>
      </c>
      <c r="W51" s="9" t="str">
        <f t="shared" si="9"/>
        <v>false</v>
      </c>
    </row>
    <row r="52" spans="1:23">
      <c r="A52" s="411"/>
      <c r="B52" s="371"/>
      <c r="C52" s="3"/>
      <c r="D52" s="64"/>
      <c r="E52" s="64"/>
      <c r="F52" s="64"/>
      <c r="G52" s="64"/>
      <c r="H52" s="64"/>
      <c r="I52" s="69"/>
      <c r="J52" s="69"/>
      <c r="K52" s="69"/>
      <c r="L52" s="69"/>
      <c r="M52" s="69"/>
      <c r="N52" s="69"/>
      <c r="O52" s="358"/>
      <c r="P52" s="362"/>
      <c r="R52" s="426"/>
      <c r="S52" s="47">
        <f t="shared" si="5"/>
        <v>0</v>
      </c>
      <c r="T52" s="47">
        <f t="shared" si="6"/>
        <v>0</v>
      </c>
      <c r="U52" s="47">
        <f t="shared" si="7"/>
        <v>0</v>
      </c>
      <c r="V52" s="47">
        <f t="shared" si="8"/>
        <v>0</v>
      </c>
      <c r="W52" s="9">
        <f t="shared" si="9"/>
        <v>0</v>
      </c>
    </row>
    <row r="53" spans="1:23" s="9" customFormat="1">
      <c r="A53" s="411"/>
      <c r="B53" s="371"/>
      <c r="C53" s="3"/>
      <c r="D53" s="64"/>
      <c r="E53" s="64"/>
      <c r="F53" s="64"/>
      <c r="G53" s="64"/>
      <c r="H53" s="64"/>
      <c r="I53" s="69"/>
      <c r="J53" s="69"/>
      <c r="K53" s="69"/>
      <c r="L53" s="69"/>
      <c r="M53" s="69"/>
      <c r="N53" s="69"/>
      <c r="O53" s="358"/>
      <c r="P53" s="362"/>
      <c r="R53" s="426"/>
      <c r="S53" s="47">
        <f t="shared" si="5"/>
        <v>0</v>
      </c>
      <c r="T53" s="47">
        <f t="shared" si="6"/>
        <v>0</v>
      </c>
      <c r="U53" s="47">
        <f t="shared" si="7"/>
        <v>0</v>
      </c>
      <c r="V53" s="47">
        <f t="shared" si="8"/>
        <v>0</v>
      </c>
      <c r="W53" s="9">
        <f t="shared" si="9"/>
        <v>0</v>
      </c>
    </row>
    <row r="54" spans="1:23">
      <c r="A54" s="411"/>
      <c r="B54" s="371"/>
      <c r="C54" s="3"/>
      <c r="D54" s="64"/>
      <c r="E54" s="64"/>
      <c r="F54" s="64"/>
      <c r="G54" s="64"/>
      <c r="H54" s="64"/>
      <c r="I54" s="69"/>
      <c r="J54" s="69"/>
      <c r="K54" s="69"/>
      <c r="L54" s="69"/>
      <c r="M54" s="69"/>
      <c r="N54" s="69"/>
      <c r="O54" s="358"/>
      <c r="P54" s="362"/>
      <c r="R54" s="426"/>
      <c r="S54" s="47">
        <f t="shared" si="5"/>
        <v>0</v>
      </c>
      <c r="T54" s="47">
        <f t="shared" si="6"/>
        <v>0</v>
      </c>
      <c r="U54" s="47">
        <f t="shared" si="7"/>
        <v>0</v>
      </c>
      <c r="V54" s="47">
        <f t="shared" si="8"/>
        <v>0</v>
      </c>
      <c r="W54" s="9">
        <f t="shared" si="9"/>
        <v>0</v>
      </c>
    </row>
    <row r="55" spans="1:23">
      <c r="A55" s="411"/>
      <c r="B55" s="371"/>
      <c r="C55" s="3"/>
      <c r="D55" s="64"/>
      <c r="E55" s="64"/>
      <c r="F55" s="64"/>
      <c r="G55" s="64"/>
      <c r="H55" s="64"/>
      <c r="I55" s="69"/>
      <c r="J55" s="69"/>
      <c r="K55" s="69"/>
      <c r="L55" s="69"/>
      <c r="M55" s="69"/>
      <c r="N55" s="69"/>
      <c r="O55" s="358"/>
      <c r="P55" s="362"/>
      <c r="R55" s="426"/>
      <c r="S55" s="47">
        <f t="shared" si="5"/>
        <v>0</v>
      </c>
      <c r="T55" s="47">
        <f t="shared" si="6"/>
        <v>0</v>
      </c>
      <c r="U55" s="47">
        <f t="shared" si="7"/>
        <v>0</v>
      </c>
      <c r="V55" s="47">
        <f t="shared" si="8"/>
        <v>0</v>
      </c>
      <c r="W55" s="9">
        <f t="shared" si="9"/>
        <v>0</v>
      </c>
    </row>
    <row r="56" spans="1:23">
      <c r="A56" s="412"/>
      <c r="B56" s="372"/>
      <c r="C56" s="18"/>
      <c r="D56" s="65"/>
      <c r="E56" s="65"/>
      <c r="F56" s="65"/>
      <c r="G56" s="65"/>
      <c r="H56" s="65"/>
      <c r="I56" s="70"/>
      <c r="J56" s="70"/>
      <c r="K56" s="70"/>
      <c r="L56" s="70"/>
      <c r="M56" s="70"/>
      <c r="N56" s="70"/>
      <c r="O56" s="359"/>
      <c r="P56" s="363"/>
      <c r="R56" s="426"/>
      <c r="S56" s="47">
        <f t="shared" si="5"/>
        <v>0</v>
      </c>
      <c r="T56" s="47">
        <f t="shared" si="6"/>
        <v>0</v>
      </c>
      <c r="U56" s="47">
        <f t="shared" si="7"/>
        <v>0</v>
      </c>
      <c r="V56" s="47">
        <f t="shared" si="8"/>
        <v>0</v>
      </c>
      <c r="W56" s="9">
        <f t="shared" si="9"/>
        <v>0</v>
      </c>
    </row>
    <row r="57" spans="1:23" ht="13.5" customHeight="1">
      <c r="A57" s="410" t="s">
        <v>41</v>
      </c>
      <c r="B57" s="395" t="s">
        <v>37</v>
      </c>
      <c r="C57" s="50"/>
      <c r="D57" s="63"/>
      <c r="E57" s="63"/>
      <c r="F57" s="63"/>
      <c r="G57" s="63"/>
      <c r="H57" s="63"/>
      <c r="I57" s="68"/>
      <c r="J57" s="68"/>
      <c r="K57" s="68"/>
      <c r="L57" s="68"/>
      <c r="M57" s="68"/>
      <c r="N57" s="68"/>
      <c r="O57" s="435"/>
      <c r="P57" s="376">
        <v>16</v>
      </c>
      <c r="R57" s="426">
        <f>SUM(I57:N63)</f>
        <v>0</v>
      </c>
      <c r="S57" s="47">
        <f t="shared" si="5"/>
        <v>0</v>
      </c>
      <c r="T57" s="47">
        <f t="shared" si="6"/>
        <v>0</v>
      </c>
      <c r="U57" s="47">
        <f t="shared" si="7"/>
        <v>0</v>
      </c>
      <c r="V57" s="47">
        <f t="shared" si="8"/>
        <v>0</v>
      </c>
      <c r="W57" s="9" t="str">
        <f t="shared" si="9"/>
        <v>false</v>
      </c>
    </row>
    <row r="58" spans="1:23">
      <c r="A58" s="411"/>
      <c r="B58" s="396"/>
      <c r="C58" s="3"/>
      <c r="D58" s="64"/>
      <c r="E58" s="64"/>
      <c r="F58" s="64"/>
      <c r="G58" s="64"/>
      <c r="H58" s="64"/>
      <c r="I58" s="69"/>
      <c r="J58" s="69"/>
      <c r="K58" s="69"/>
      <c r="L58" s="69"/>
      <c r="M58" s="69"/>
      <c r="N58" s="69"/>
      <c r="O58" s="381"/>
      <c r="P58" s="377"/>
      <c r="R58" s="426"/>
      <c r="S58" s="47">
        <f t="shared" si="5"/>
        <v>0</v>
      </c>
      <c r="T58" s="47">
        <f t="shared" si="6"/>
        <v>0</v>
      </c>
      <c r="U58" s="47">
        <f t="shared" si="7"/>
        <v>0</v>
      </c>
      <c r="V58" s="47">
        <f t="shared" si="8"/>
        <v>0</v>
      </c>
      <c r="W58" s="9">
        <f t="shared" si="9"/>
        <v>0</v>
      </c>
    </row>
    <row r="59" spans="1:23">
      <c r="A59" s="411"/>
      <c r="B59" s="396"/>
      <c r="C59" s="3"/>
      <c r="D59" s="64"/>
      <c r="E59" s="64"/>
      <c r="F59" s="64"/>
      <c r="G59" s="64"/>
      <c r="H59" s="64"/>
      <c r="I59" s="69"/>
      <c r="J59" s="69"/>
      <c r="K59" s="69"/>
      <c r="L59" s="69"/>
      <c r="M59" s="69"/>
      <c r="N59" s="69"/>
      <c r="O59" s="381"/>
      <c r="P59" s="377"/>
      <c r="R59" s="426"/>
      <c r="S59" s="47">
        <f t="shared" si="5"/>
        <v>0</v>
      </c>
      <c r="T59" s="47">
        <f t="shared" si="6"/>
        <v>0</v>
      </c>
      <c r="U59" s="47">
        <f t="shared" si="7"/>
        <v>0</v>
      </c>
      <c r="V59" s="47">
        <f t="shared" si="8"/>
        <v>0</v>
      </c>
      <c r="W59" s="9">
        <f t="shared" si="9"/>
        <v>0</v>
      </c>
    </row>
    <row r="60" spans="1:23">
      <c r="A60" s="411"/>
      <c r="B60" s="396"/>
      <c r="C60" s="3"/>
      <c r="D60" s="64"/>
      <c r="E60" s="64"/>
      <c r="F60" s="64"/>
      <c r="G60" s="64"/>
      <c r="H60" s="64"/>
      <c r="I60" s="69"/>
      <c r="J60" s="69"/>
      <c r="K60" s="69"/>
      <c r="L60" s="69"/>
      <c r="M60" s="69"/>
      <c r="N60" s="69"/>
      <c r="O60" s="381"/>
      <c r="P60" s="377"/>
      <c r="R60" s="426"/>
      <c r="S60" s="47">
        <f t="shared" si="5"/>
        <v>0</v>
      </c>
      <c r="T60" s="47">
        <f t="shared" si="6"/>
        <v>0</v>
      </c>
      <c r="U60" s="47">
        <f t="shared" si="7"/>
        <v>0</v>
      </c>
      <c r="V60" s="47">
        <f t="shared" si="8"/>
        <v>0</v>
      </c>
      <c r="W60" s="9">
        <f t="shared" si="9"/>
        <v>0</v>
      </c>
    </row>
    <row r="61" spans="1:23">
      <c r="A61" s="411"/>
      <c r="B61" s="396"/>
      <c r="C61" s="3"/>
      <c r="D61" s="64"/>
      <c r="E61" s="64"/>
      <c r="F61" s="64"/>
      <c r="G61" s="64"/>
      <c r="H61" s="64"/>
      <c r="I61" s="69"/>
      <c r="J61" s="69"/>
      <c r="K61" s="69"/>
      <c r="L61" s="69"/>
      <c r="M61" s="69"/>
      <c r="N61" s="69"/>
      <c r="O61" s="381"/>
      <c r="P61" s="377"/>
      <c r="R61" s="426"/>
      <c r="S61" s="47">
        <f t="shared" si="5"/>
        <v>0</v>
      </c>
      <c r="T61" s="47">
        <f t="shared" si="6"/>
        <v>0</v>
      </c>
      <c r="U61" s="47">
        <f t="shared" si="7"/>
        <v>0</v>
      </c>
      <c r="V61" s="47">
        <f t="shared" si="8"/>
        <v>0</v>
      </c>
      <c r="W61" s="9">
        <f t="shared" si="9"/>
        <v>0</v>
      </c>
    </row>
    <row r="62" spans="1:23">
      <c r="A62" s="411"/>
      <c r="B62" s="396"/>
      <c r="C62" s="3"/>
      <c r="D62" s="64"/>
      <c r="E62" s="64"/>
      <c r="F62" s="64"/>
      <c r="G62" s="64"/>
      <c r="H62" s="64"/>
      <c r="I62" s="69"/>
      <c r="J62" s="69"/>
      <c r="K62" s="69"/>
      <c r="L62" s="69"/>
      <c r="M62" s="69"/>
      <c r="N62" s="69"/>
      <c r="O62" s="381"/>
      <c r="P62" s="377"/>
      <c r="R62" s="426"/>
      <c r="S62" s="47">
        <f t="shared" si="5"/>
        <v>0</v>
      </c>
      <c r="T62" s="47">
        <f t="shared" si="6"/>
        <v>0</v>
      </c>
      <c r="U62" s="47">
        <f t="shared" si="7"/>
        <v>0</v>
      </c>
      <c r="V62" s="47">
        <f t="shared" si="8"/>
        <v>0</v>
      </c>
      <c r="W62" s="9">
        <f t="shared" si="9"/>
        <v>0</v>
      </c>
    </row>
    <row r="63" spans="1:23">
      <c r="A63" s="412"/>
      <c r="B63" s="397"/>
      <c r="C63" s="3"/>
      <c r="D63" s="65"/>
      <c r="E63" s="65"/>
      <c r="F63" s="65"/>
      <c r="G63" s="65"/>
      <c r="H63" s="65"/>
      <c r="I63" s="70"/>
      <c r="J63" s="70"/>
      <c r="K63" s="70"/>
      <c r="L63" s="70"/>
      <c r="M63" s="70"/>
      <c r="N63" s="70"/>
      <c r="O63" s="436"/>
      <c r="P63" s="378"/>
      <c r="R63" s="426"/>
      <c r="S63" s="47">
        <f t="shared" si="5"/>
        <v>0</v>
      </c>
      <c r="T63" s="47">
        <f t="shared" si="6"/>
        <v>0</v>
      </c>
      <c r="U63" s="47">
        <f t="shared" si="7"/>
        <v>0</v>
      </c>
      <c r="V63" s="47">
        <f t="shared" si="8"/>
        <v>0</v>
      </c>
      <c r="W63" s="9">
        <f t="shared" si="9"/>
        <v>0</v>
      </c>
    </row>
    <row r="64" spans="1:23" ht="13.5" customHeight="1">
      <c r="A64" s="429" t="s">
        <v>29</v>
      </c>
      <c r="B64" s="430"/>
      <c r="C64" s="431"/>
      <c r="D64" s="51" t="s">
        <v>2</v>
      </c>
      <c r="E64" s="32" t="s">
        <v>2</v>
      </c>
      <c r="F64" s="32" t="s">
        <v>2</v>
      </c>
      <c r="G64" s="32" t="s">
        <v>2</v>
      </c>
      <c r="H64" s="32" t="s">
        <v>2</v>
      </c>
      <c r="I64" s="32">
        <f t="shared" ref="I64:N64" si="10">SUM(I7:I63)</f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10"/>
        <v>0</v>
      </c>
      <c r="O64" s="32">
        <f>SUM(O7:O63)-O29</f>
        <v>0</v>
      </c>
      <c r="P64" s="33">
        <f>SUM(P7:P63)</f>
        <v>94</v>
      </c>
    </row>
    <row r="65" spans="1:22" ht="4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6"/>
    </row>
    <row r="66" spans="1:22" s="9" customFormat="1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6"/>
      <c r="S66" s="47"/>
      <c r="T66" s="47"/>
      <c r="U66" s="47"/>
      <c r="V66" s="47"/>
    </row>
    <row r="67" spans="1:22" ht="13.5" customHeight="1">
      <c r="A67" s="419" t="s">
        <v>26</v>
      </c>
      <c r="B67" s="420"/>
      <c r="C67" s="413" t="s">
        <v>82</v>
      </c>
      <c r="D67" s="364" t="s">
        <v>53</v>
      </c>
      <c r="E67" s="365"/>
      <c r="F67" s="364" t="s">
        <v>51</v>
      </c>
      <c r="G67" s="368"/>
      <c r="H67" s="365"/>
      <c r="I67" s="373" t="s">
        <v>24</v>
      </c>
      <c r="J67" s="373"/>
      <c r="K67" s="373" t="s">
        <v>75</v>
      </c>
      <c r="L67" s="373"/>
      <c r="M67" s="373" t="s">
        <v>20</v>
      </c>
      <c r="N67" s="373"/>
      <c r="O67" s="364" t="s">
        <v>13</v>
      </c>
      <c r="P67" s="374" t="s">
        <v>19</v>
      </c>
    </row>
    <row r="68" spans="1:22">
      <c r="A68" s="421"/>
      <c r="B68" s="382"/>
      <c r="C68" s="414"/>
      <c r="D68" s="366"/>
      <c r="E68" s="367"/>
      <c r="F68" s="366"/>
      <c r="G68" s="369"/>
      <c r="H68" s="367"/>
      <c r="I68" s="8" t="s">
        <v>12</v>
      </c>
      <c r="J68" s="8" t="s">
        <v>9</v>
      </c>
      <c r="K68" s="8" t="s">
        <v>12</v>
      </c>
      <c r="L68" s="8" t="s">
        <v>9</v>
      </c>
      <c r="M68" s="8" t="s">
        <v>12</v>
      </c>
      <c r="N68" s="8" t="s">
        <v>9</v>
      </c>
      <c r="O68" s="366"/>
      <c r="P68" s="375"/>
    </row>
    <row r="69" spans="1:22">
      <c r="A69" s="421"/>
      <c r="B69" s="382"/>
      <c r="C69" s="28" t="s">
        <v>52</v>
      </c>
      <c r="D69" s="379">
        <v>408</v>
      </c>
      <c r="E69" s="380"/>
      <c r="F69" s="379">
        <f>SUM(I69:N72)</f>
        <v>0</v>
      </c>
      <c r="G69" s="385"/>
      <c r="H69" s="380"/>
      <c r="I69" s="10"/>
      <c r="J69" s="4"/>
      <c r="K69" s="4"/>
      <c r="L69" s="4"/>
      <c r="M69" s="4"/>
      <c r="N69" s="4"/>
      <c r="O69" s="28">
        <f>SUM(I69:N69)</f>
        <v>0</v>
      </c>
      <c r="P69" s="424">
        <v>408</v>
      </c>
    </row>
    <row r="70" spans="1:22">
      <c r="A70" s="421"/>
      <c r="B70" s="382"/>
      <c r="C70" s="28" t="s">
        <v>65</v>
      </c>
      <c r="D70" s="381"/>
      <c r="E70" s="382"/>
      <c r="F70" s="381"/>
      <c r="G70" s="386"/>
      <c r="H70" s="382"/>
      <c r="I70" s="10"/>
      <c r="J70" s="4"/>
      <c r="K70" s="4"/>
      <c r="L70" s="4"/>
      <c r="M70" s="4"/>
      <c r="N70" s="4"/>
      <c r="O70" s="28">
        <f>SUM(I70:N70)</f>
        <v>0</v>
      </c>
      <c r="P70" s="377"/>
    </row>
    <row r="71" spans="1:22">
      <c r="A71" s="421"/>
      <c r="B71" s="382"/>
      <c r="C71" s="28" t="s">
        <v>60</v>
      </c>
      <c r="D71" s="381"/>
      <c r="E71" s="382"/>
      <c r="F71" s="381"/>
      <c r="G71" s="386"/>
      <c r="H71" s="382"/>
      <c r="I71" s="10"/>
      <c r="J71" s="4"/>
      <c r="K71" s="4"/>
      <c r="L71" s="4"/>
      <c r="M71" s="4"/>
      <c r="N71" s="4"/>
      <c r="O71" s="28">
        <f>SUM(I71:N71)</f>
        <v>0</v>
      </c>
      <c r="P71" s="377"/>
    </row>
    <row r="72" spans="1:22">
      <c r="A72" s="421"/>
      <c r="B72" s="382"/>
      <c r="C72" s="28" t="s">
        <v>72</v>
      </c>
      <c r="D72" s="383"/>
      <c r="E72" s="384"/>
      <c r="F72" s="383"/>
      <c r="G72" s="387"/>
      <c r="H72" s="384"/>
      <c r="I72" s="10"/>
      <c r="J72" s="4"/>
      <c r="K72" s="4"/>
      <c r="L72" s="4"/>
      <c r="M72" s="4"/>
      <c r="N72" s="4"/>
      <c r="O72" s="28">
        <f>SUM(I72:N72)</f>
        <v>0</v>
      </c>
      <c r="P72" s="377"/>
    </row>
    <row r="73" spans="1:22">
      <c r="A73" s="421"/>
      <c r="B73" s="382"/>
      <c r="C73" s="427" t="s">
        <v>38</v>
      </c>
      <c r="D73" s="428"/>
      <c r="E73" s="428"/>
      <c r="F73" s="428"/>
      <c r="G73" s="428"/>
      <c r="H73" s="371"/>
      <c r="I73" s="28">
        <f t="shared" ref="I73:O73" si="11">SUM(I69:I72)</f>
        <v>0</v>
      </c>
      <c r="J73" s="28">
        <f t="shared" si="11"/>
        <v>0</v>
      </c>
      <c r="K73" s="28">
        <f t="shared" si="11"/>
        <v>0</v>
      </c>
      <c r="L73" s="28">
        <f t="shared" si="11"/>
        <v>0</v>
      </c>
      <c r="M73" s="28">
        <f t="shared" si="11"/>
        <v>0</v>
      </c>
      <c r="N73" s="28">
        <f t="shared" si="11"/>
        <v>0</v>
      </c>
      <c r="O73" s="23">
        <f t="shared" si="11"/>
        <v>0</v>
      </c>
      <c r="P73" s="361"/>
    </row>
    <row r="74" spans="1:22">
      <c r="A74" s="422"/>
      <c r="B74" s="423"/>
      <c r="C74" s="388" t="s">
        <v>25</v>
      </c>
      <c r="D74" s="389"/>
      <c r="E74" s="389"/>
      <c r="F74" s="389"/>
      <c r="G74" s="389"/>
      <c r="H74" s="390"/>
      <c r="I74" s="17"/>
      <c r="J74" s="18"/>
      <c r="K74" s="18"/>
      <c r="L74" s="18"/>
      <c r="M74" s="18"/>
      <c r="N74" s="18"/>
      <c r="O74" s="24">
        <f>SUM(I74:N74)</f>
        <v>0</v>
      </c>
      <c r="P74" s="29">
        <v>24</v>
      </c>
    </row>
    <row r="75" spans="1:22" ht="3.75" customHeight="1"/>
    <row r="76" spans="1:22" s="9" customFormat="1">
      <c r="A76" s="391" t="s">
        <v>49</v>
      </c>
      <c r="B76" s="392"/>
      <c r="C76" s="392"/>
      <c r="D76" s="392"/>
      <c r="E76" s="392"/>
      <c r="F76" s="393"/>
      <c r="G76" s="393"/>
      <c r="H76" s="394"/>
      <c r="I76" s="25"/>
      <c r="J76" s="25"/>
      <c r="K76" s="25"/>
      <c r="L76" s="25"/>
      <c r="M76" s="25"/>
      <c r="N76" s="25"/>
      <c r="O76" s="26"/>
      <c r="P76" s="27"/>
      <c r="S76" s="47"/>
      <c r="T76" s="47"/>
      <c r="U76" s="47"/>
      <c r="V76" s="47"/>
    </row>
    <row r="77" spans="1:22" s="9" customFormat="1">
      <c r="A77" s="338" t="s">
        <v>0</v>
      </c>
      <c r="B77" s="338"/>
      <c r="C77" s="338"/>
      <c r="D77" s="338"/>
      <c r="E77" s="338"/>
      <c r="F77" s="338"/>
      <c r="G77" s="338"/>
      <c r="H77" s="338"/>
      <c r="I77" s="21"/>
      <c r="J77" s="21"/>
      <c r="K77" s="21"/>
      <c r="L77" s="21"/>
      <c r="M77" s="21"/>
      <c r="N77" s="21"/>
      <c r="O77" s="21"/>
      <c r="P77" s="22"/>
      <c r="S77" s="47"/>
      <c r="T77" s="47"/>
      <c r="U77" s="47"/>
      <c r="V77" s="47"/>
    </row>
    <row r="78" spans="1:22" s="9" customFormat="1">
      <c r="A78" s="339" t="s">
        <v>27</v>
      </c>
      <c r="B78" s="340"/>
      <c r="C78" s="340"/>
      <c r="D78" s="340"/>
      <c r="E78" s="340"/>
      <c r="F78" s="341"/>
      <c r="G78" s="341"/>
      <c r="H78" s="342"/>
      <c r="I78" s="21">
        <f t="shared" ref="I78:N78" si="12">I64+I74</f>
        <v>0</v>
      </c>
      <c r="J78" s="21">
        <f t="shared" si="12"/>
        <v>0</v>
      </c>
      <c r="K78" s="21">
        <f t="shared" si="12"/>
        <v>0</v>
      </c>
      <c r="L78" s="21">
        <f t="shared" si="12"/>
        <v>0</v>
      </c>
      <c r="M78" s="21">
        <f t="shared" si="12"/>
        <v>0</v>
      </c>
      <c r="N78" s="21">
        <f t="shared" si="12"/>
        <v>0</v>
      </c>
      <c r="O78" s="21">
        <f>O74+O64</f>
        <v>0</v>
      </c>
      <c r="P78" s="22">
        <v>204</v>
      </c>
      <c r="S78" s="47"/>
      <c r="T78" s="47"/>
      <c r="U78" s="47"/>
      <c r="V78" s="47"/>
    </row>
    <row r="79" spans="1:22" s="9" customFormat="1">
      <c r="A79" s="351" t="s">
        <v>28</v>
      </c>
      <c r="B79" s="352"/>
      <c r="C79" s="352"/>
      <c r="D79" s="352"/>
      <c r="E79" s="352"/>
      <c r="F79" s="353"/>
      <c r="G79" s="353"/>
      <c r="H79" s="354"/>
      <c r="I79" s="344">
        <f>I78+J78</f>
        <v>0</v>
      </c>
      <c r="J79" s="344"/>
      <c r="K79" s="344">
        <f>K78+L78</f>
        <v>0</v>
      </c>
      <c r="L79" s="344"/>
      <c r="M79" s="344">
        <f>M78+N78</f>
        <v>0</v>
      </c>
      <c r="N79" s="344"/>
      <c r="O79" s="19"/>
      <c r="P79" s="20"/>
      <c r="S79" s="47"/>
      <c r="T79" s="47"/>
      <c r="U79" s="47"/>
      <c r="V79" s="47"/>
    </row>
    <row r="80" spans="1:22" s="9" customFormat="1" ht="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S80" s="47"/>
      <c r="T80" s="47"/>
      <c r="U80" s="47"/>
      <c r="V80" s="47"/>
    </row>
    <row r="81" spans="1:22" s="9" customFormat="1">
      <c r="A81" s="5" t="s">
        <v>30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S81" s="47"/>
      <c r="T81" s="47"/>
      <c r="U81" s="47"/>
      <c r="V81" s="47"/>
    </row>
    <row r="82" spans="1:22" s="9" customFormat="1">
      <c r="A82" s="16" t="s">
        <v>21</v>
      </c>
      <c r="B82" s="15" t="s">
        <v>3</v>
      </c>
      <c r="C82" s="345" t="s">
        <v>80</v>
      </c>
      <c r="D82" s="345"/>
      <c r="E82" s="346"/>
      <c r="F82" s="46"/>
      <c r="G82" s="46"/>
      <c r="H82" s="46"/>
      <c r="I82" s="5"/>
      <c r="J82" s="5"/>
      <c r="K82" s="5"/>
      <c r="L82" s="5"/>
      <c r="M82" s="5"/>
      <c r="N82" s="5"/>
      <c r="O82" s="5"/>
      <c r="S82" s="47"/>
      <c r="T82" s="47"/>
      <c r="U82" s="47"/>
      <c r="V82" s="47"/>
    </row>
    <row r="83" spans="1:22" s="9" customFormat="1">
      <c r="A83" s="14" t="s">
        <v>81</v>
      </c>
      <c r="B83" s="13"/>
      <c r="C83" s="347"/>
      <c r="D83" s="347"/>
      <c r="E83" s="348"/>
      <c r="F83" s="45"/>
      <c r="G83" s="45"/>
      <c r="H83" s="45"/>
      <c r="I83" s="5"/>
      <c r="J83" s="5"/>
      <c r="K83" s="5"/>
      <c r="L83" s="5"/>
      <c r="M83" s="5"/>
      <c r="N83" s="5"/>
      <c r="O83" s="5"/>
      <c r="S83" s="47"/>
      <c r="T83" s="47"/>
      <c r="U83" s="47"/>
      <c r="V83" s="47"/>
    </row>
    <row r="84" spans="1:22" s="9" customFormat="1">
      <c r="A84" s="14" t="s">
        <v>14</v>
      </c>
      <c r="B84" s="13"/>
      <c r="C84" s="347"/>
      <c r="D84" s="347"/>
      <c r="E84" s="348"/>
      <c r="F84" s="45"/>
      <c r="G84" s="45"/>
      <c r="H84" s="45"/>
      <c r="I84" s="5"/>
      <c r="J84" s="5"/>
      <c r="K84" s="5"/>
      <c r="L84" s="5"/>
      <c r="M84" s="5"/>
      <c r="N84" s="5"/>
      <c r="O84" s="5"/>
      <c r="S84" s="47"/>
      <c r="T84" s="47"/>
      <c r="U84" s="47"/>
      <c r="V84" s="47"/>
    </row>
    <row r="85" spans="1:22" s="9" customFormat="1">
      <c r="A85" s="12" t="s">
        <v>4</v>
      </c>
      <c r="B85" s="11"/>
      <c r="C85" s="349"/>
      <c r="D85" s="349"/>
      <c r="E85" s="350"/>
      <c r="F85" s="45"/>
      <c r="G85" s="45"/>
      <c r="H85" s="45"/>
      <c r="I85" s="5"/>
      <c r="J85" s="5"/>
      <c r="K85" s="5"/>
      <c r="L85" s="5"/>
      <c r="M85" s="5"/>
      <c r="N85" s="5"/>
      <c r="O85" s="5"/>
      <c r="S85" s="47"/>
      <c r="T85" s="47"/>
      <c r="U85" s="47"/>
      <c r="V85" s="47"/>
    </row>
    <row r="87" spans="1:22" s="9" customFormat="1">
      <c r="A87" s="343" t="s">
        <v>46</v>
      </c>
      <c r="B87" s="343"/>
      <c r="C87" s="34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47"/>
      <c r="T87" s="47"/>
      <c r="U87" s="47"/>
      <c r="V87" s="47"/>
    </row>
    <row r="88" spans="1:22" s="9" customFormat="1">
      <c r="A88" s="355" t="s">
        <v>36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43"/>
      <c r="S88" s="47"/>
      <c r="T88" s="47"/>
      <c r="U88" s="47"/>
      <c r="V88" s="47"/>
    </row>
    <row r="89" spans="1:22" s="9" customFormat="1">
      <c r="A89" s="43" t="s">
        <v>34</v>
      </c>
      <c r="B89" s="36"/>
      <c r="C89" s="36"/>
      <c r="D89" s="36"/>
      <c r="E89" s="36"/>
      <c r="F89" s="43"/>
      <c r="G89" s="43"/>
      <c r="H89" s="43"/>
      <c r="I89" s="36"/>
      <c r="J89" s="36"/>
      <c r="K89" s="36"/>
      <c r="L89" s="36"/>
      <c r="M89" s="36"/>
      <c r="N89" s="36"/>
      <c r="O89" s="36"/>
      <c r="P89" s="36"/>
      <c r="Q89" s="36"/>
      <c r="R89" s="43"/>
      <c r="S89" s="47"/>
      <c r="T89" s="47"/>
      <c r="U89" s="47"/>
      <c r="V89" s="47"/>
    </row>
    <row r="90" spans="1:22" s="9" customFormat="1">
      <c r="A90" s="343" t="s">
        <v>35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42"/>
      <c r="S90" s="47"/>
      <c r="T90" s="47"/>
      <c r="U90" s="47"/>
      <c r="V90" s="47"/>
    </row>
    <row r="91" spans="1:22" s="9" customFormat="1">
      <c r="A91" s="35" t="s">
        <v>91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4"/>
      <c r="R91" s="34"/>
      <c r="S91" s="47"/>
      <c r="T91" s="47"/>
      <c r="U91" s="47"/>
      <c r="V91" s="47"/>
    </row>
    <row r="92" spans="1:22" s="9" customForma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4"/>
      <c r="R92" s="34"/>
      <c r="S92" s="47"/>
      <c r="T92" s="47"/>
      <c r="U92" s="47"/>
      <c r="V92" s="47"/>
    </row>
  </sheetData>
  <mergeCells count="79">
    <mergeCell ref="R7:R13"/>
    <mergeCell ref="R14:R20"/>
    <mergeCell ref="R21:R27"/>
    <mergeCell ref="R30:R36"/>
    <mergeCell ref="C73:H73"/>
    <mergeCell ref="A64:C64"/>
    <mergeCell ref="A57:A63"/>
    <mergeCell ref="R37:R46"/>
    <mergeCell ref="C39:C41"/>
    <mergeCell ref="C42:C43"/>
    <mergeCell ref="R47:R50"/>
    <mergeCell ref="R57:R63"/>
    <mergeCell ref="R51:R56"/>
    <mergeCell ref="O51:O56"/>
    <mergeCell ref="P51:P56"/>
    <mergeCell ref="O57:O63"/>
    <mergeCell ref="O5:O6"/>
    <mergeCell ref="M5:N5"/>
    <mergeCell ref="O30:O36"/>
    <mergeCell ref="P30:P36"/>
    <mergeCell ref="K5:L5"/>
    <mergeCell ref="O7:O13"/>
    <mergeCell ref="P7:P13"/>
    <mergeCell ref="A1:P1"/>
    <mergeCell ref="A47:A56"/>
    <mergeCell ref="C67:C68"/>
    <mergeCell ref="D5:D6"/>
    <mergeCell ref="P5:P6"/>
    <mergeCell ref="A67:B74"/>
    <mergeCell ref="P69:P73"/>
    <mergeCell ref="K3:P3"/>
    <mergeCell ref="B47:B50"/>
    <mergeCell ref="O47:O50"/>
    <mergeCell ref="P47:P50"/>
    <mergeCell ref="B14:B20"/>
    <mergeCell ref="O14:O20"/>
    <mergeCell ref="P14:P20"/>
    <mergeCell ref="O21:O27"/>
    <mergeCell ref="P21:P27"/>
    <mergeCell ref="A5:A6"/>
    <mergeCell ref="B5:B6"/>
    <mergeCell ref="C5:C6"/>
    <mergeCell ref="I5:J5"/>
    <mergeCell ref="A30:A46"/>
    <mergeCell ref="B30:B36"/>
    <mergeCell ref="B7:B13"/>
    <mergeCell ref="B21:B27"/>
    <mergeCell ref="E5:H5"/>
    <mergeCell ref="A7:A29"/>
    <mergeCell ref="B37:B46"/>
    <mergeCell ref="D69:E72"/>
    <mergeCell ref="F69:H72"/>
    <mergeCell ref="C74:H74"/>
    <mergeCell ref="A76:H76"/>
    <mergeCell ref="B57:B63"/>
    <mergeCell ref="O37:O46"/>
    <mergeCell ref="P37:P46"/>
    <mergeCell ref="D67:E68"/>
    <mergeCell ref="F67:H68"/>
    <mergeCell ref="B51:B56"/>
    <mergeCell ref="M67:N67"/>
    <mergeCell ref="O67:O68"/>
    <mergeCell ref="P67:P68"/>
    <mergeCell ref="P57:P63"/>
    <mergeCell ref="I67:J67"/>
    <mergeCell ref="K67:L67"/>
    <mergeCell ref="A77:H77"/>
    <mergeCell ref="A78:H78"/>
    <mergeCell ref="A90:Q90"/>
    <mergeCell ref="I79:J79"/>
    <mergeCell ref="K79:L79"/>
    <mergeCell ref="C82:E82"/>
    <mergeCell ref="C83:E83"/>
    <mergeCell ref="C84:E84"/>
    <mergeCell ref="C85:E85"/>
    <mergeCell ref="A79:H79"/>
    <mergeCell ref="M79:N79"/>
    <mergeCell ref="A87:C87"/>
    <mergeCell ref="A88:Q88"/>
  </mergeCells>
  <phoneticPr fontId="18" type="noConversion"/>
  <dataValidations disablePrompts="1" count="1">
    <dataValidation type="whole" operator="equal" allowBlank="1" showInputMessage="1" showErrorMessage="1" errorTitle="창의적 체험활동 시수 편성 오류" error="이수시간 합계가 편성 단위와 맞지 않습니다." sqref="I74:N74">
      <formula1>#REF!/17</formula1>
    </dataValidation>
  </dataValidations>
  <printOptions horizontalCentered="1"/>
  <pageMargins left="0.25" right="0.25" top="0.75" bottom="0.75" header="0.30000001192092896" footer="0.30000001192092896"/>
  <pageSetup paperSize="9" scale="57" orientation="portrait"/>
  <rowBreaks count="1" manualBreakCount="1">
    <brk id="85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Normal="100" zoomScaleSheetLayoutView="100" workbookViewId="0">
      <pane xSplit="2" ySplit="6" topLeftCell="C13" activePane="bottomRight" state="frozen"/>
      <selection activeCell="J27" sqref="J27"/>
      <selection pane="topRight" activeCell="J27" sqref="J27"/>
      <selection pane="bottomLeft" activeCell="J27" sqref="J27"/>
      <selection pane="bottomRight" activeCell="J3" sqref="J3:O3"/>
    </sheetView>
  </sheetViews>
  <sheetFormatPr defaultColWidth="9.140625" defaultRowHeight="13.5"/>
  <cols>
    <col min="1" max="1" width="11" style="5" customWidth="1"/>
    <col min="2" max="2" width="10.140625" style="5" bestFit="1" customWidth="1"/>
    <col min="3" max="3" width="19.28515625" style="5" customWidth="1"/>
    <col min="4" max="11" width="6.85546875" style="5" customWidth="1"/>
    <col min="12" max="13" width="6.85546875" style="232" customWidth="1"/>
    <col min="14" max="14" width="5.140625" style="5" customWidth="1"/>
    <col min="15" max="15" width="8.85546875" style="5" customWidth="1"/>
    <col min="16" max="16" width="3.5703125" style="9" customWidth="1"/>
    <col min="17" max="16384" width="9.140625" style="9"/>
  </cols>
  <sheetData>
    <row r="1" spans="1:15" s="80" customFormat="1" ht="38.25">
      <c r="A1" s="519" t="s">
        <v>278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9.5">
      <c r="A2" s="520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</row>
    <row r="3" spans="1:15" ht="26.25">
      <c r="A3" s="2"/>
      <c r="B3" s="2"/>
      <c r="C3" s="2"/>
      <c r="D3" s="2"/>
      <c r="E3" s="2"/>
      <c r="F3" s="2"/>
      <c r="G3" s="2"/>
      <c r="H3" s="2"/>
      <c r="I3" s="2"/>
      <c r="J3" s="522" t="s">
        <v>180</v>
      </c>
      <c r="K3" s="522"/>
      <c r="L3" s="522"/>
      <c r="M3" s="522"/>
      <c r="N3" s="522"/>
      <c r="O3" s="522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31"/>
      <c r="M4" s="231"/>
      <c r="N4" s="2"/>
      <c r="O4" s="2"/>
    </row>
    <row r="5" spans="1:15" ht="20.25" customHeight="1">
      <c r="A5" s="398" t="s">
        <v>50</v>
      </c>
      <c r="B5" s="400" t="s">
        <v>44</v>
      </c>
      <c r="C5" s="523" t="s">
        <v>23</v>
      </c>
      <c r="D5" s="524"/>
      <c r="E5" s="447" t="s">
        <v>94</v>
      </c>
      <c r="F5" s="447" t="s">
        <v>45</v>
      </c>
      <c r="G5" s="447" t="s">
        <v>95</v>
      </c>
      <c r="H5" s="402" t="s">
        <v>24</v>
      </c>
      <c r="I5" s="402"/>
      <c r="J5" s="402" t="s">
        <v>75</v>
      </c>
      <c r="K5" s="402"/>
      <c r="L5" s="402" t="s">
        <v>20</v>
      </c>
      <c r="M5" s="402"/>
      <c r="N5" s="402" t="s">
        <v>40</v>
      </c>
      <c r="O5" s="417" t="s">
        <v>48</v>
      </c>
    </row>
    <row r="6" spans="1:15" ht="20.25" customHeight="1" thickBot="1">
      <c r="A6" s="399"/>
      <c r="B6" s="401"/>
      <c r="C6" s="525"/>
      <c r="D6" s="526"/>
      <c r="E6" s="416"/>
      <c r="F6" s="527"/>
      <c r="G6" s="416"/>
      <c r="H6" s="314" t="s">
        <v>12</v>
      </c>
      <c r="I6" s="314" t="s">
        <v>9</v>
      </c>
      <c r="J6" s="314" t="s">
        <v>12</v>
      </c>
      <c r="K6" s="314" t="s">
        <v>9</v>
      </c>
      <c r="L6" s="314" t="s">
        <v>12</v>
      </c>
      <c r="M6" s="314" t="s">
        <v>9</v>
      </c>
      <c r="N6" s="403"/>
      <c r="O6" s="418"/>
    </row>
    <row r="7" spans="1:15" ht="20.100000000000001" customHeight="1">
      <c r="A7" s="410" t="s">
        <v>22</v>
      </c>
      <c r="B7" s="395" t="s">
        <v>10</v>
      </c>
      <c r="C7" s="505" t="s">
        <v>10</v>
      </c>
      <c r="D7" s="470"/>
      <c r="E7" s="132" t="s">
        <v>92</v>
      </c>
      <c r="F7" s="132">
        <v>8</v>
      </c>
      <c r="G7" s="94">
        <v>8</v>
      </c>
      <c r="H7" s="94">
        <v>4</v>
      </c>
      <c r="I7" s="60">
        <v>4</v>
      </c>
      <c r="J7" s="60"/>
      <c r="K7" s="60"/>
      <c r="L7" s="60"/>
      <c r="M7" s="60"/>
      <c r="N7" s="484">
        <f>SUM(H7:M11)</f>
        <v>28</v>
      </c>
      <c r="O7" s="376">
        <v>10</v>
      </c>
    </row>
    <row r="8" spans="1:15" ht="19.5" customHeight="1">
      <c r="A8" s="411"/>
      <c r="B8" s="467"/>
      <c r="C8" s="508" t="s">
        <v>76</v>
      </c>
      <c r="D8" s="486"/>
      <c r="E8" s="133" t="s">
        <v>93</v>
      </c>
      <c r="F8" s="133">
        <v>5</v>
      </c>
      <c r="G8" s="115">
        <v>5</v>
      </c>
      <c r="H8" s="115"/>
      <c r="I8" s="59"/>
      <c r="J8" s="59"/>
      <c r="K8" s="59">
        <v>5</v>
      </c>
      <c r="L8" s="59"/>
      <c r="M8" s="59"/>
      <c r="N8" s="485"/>
      <c r="O8" s="377"/>
    </row>
    <row r="9" spans="1:15" ht="19.5" customHeight="1">
      <c r="A9" s="411"/>
      <c r="B9" s="467"/>
      <c r="C9" s="508" t="s">
        <v>58</v>
      </c>
      <c r="D9" s="486"/>
      <c r="E9" s="133" t="s">
        <v>93</v>
      </c>
      <c r="F9" s="133">
        <v>5</v>
      </c>
      <c r="G9" s="115">
        <v>5</v>
      </c>
      <c r="H9" s="115"/>
      <c r="I9" s="59"/>
      <c r="J9" s="59"/>
      <c r="K9" s="59"/>
      <c r="L9" s="59"/>
      <c r="M9" s="59">
        <v>5</v>
      </c>
      <c r="N9" s="485"/>
      <c r="O9" s="377"/>
    </row>
    <row r="10" spans="1:15" ht="19.5" customHeight="1">
      <c r="A10" s="411"/>
      <c r="B10" s="467"/>
      <c r="C10" s="508" t="s">
        <v>86</v>
      </c>
      <c r="D10" s="486"/>
      <c r="E10" s="134" t="s">
        <v>93</v>
      </c>
      <c r="F10" s="134">
        <v>5</v>
      </c>
      <c r="G10" s="61">
        <v>5</v>
      </c>
      <c r="H10" s="61"/>
      <c r="I10" s="62"/>
      <c r="J10" s="62"/>
      <c r="K10" s="62"/>
      <c r="L10" s="62">
        <v>5</v>
      </c>
      <c r="M10" s="62"/>
      <c r="N10" s="485"/>
      <c r="O10" s="377"/>
    </row>
    <row r="11" spans="1:15" ht="20.100000000000001" customHeight="1" thickBot="1">
      <c r="A11" s="411"/>
      <c r="B11" s="468"/>
      <c r="C11" s="518" t="s">
        <v>57</v>
      </c>
      <c r="D11" s="510"/>
      <c r="E11" s="134" t="s">
        <v>93</v>
      </c>
      <c r="F11" s="134">
        <v>5</v>
      </c>
      <c r="G11" s="61">
        <v>5</v>
      </c>
      <c r="H11" s="61"/>
      <c r="I11" s="62"/>
      <c r="J11" s="62">
        <v>5</v>
      </c>
      <c r="K11" s="62"/>
      <c r="L11" s="62"/>
      <c r="M11" s="62"/>
      <c r="N11" s="517"/>
      <c r="O11" s="378"/>
    </row>
    <row r="12" spans="1:15" ht="20.100000000000001" customHeight="1">
      <c r="A12" s="411"/>
      <c r="B12" s="395" t="s">
        <v>15</v>
      </c>
      <c r="C12" s="505" t="s">
        <v>15</v>
      </c>
      <c r="D12" s="470"/>
      <c r="E12" s="132" t="s">
        <v>92</v>
      </c>
      <c r="F12" s="132">
        <v>8</v>
      </c>
      <c r="G12" s="94">
        <v>8</v>
      </c>
      <c r="H12" s="94">
        <v>4</v>
      </c>
      <c r="I12" s="60">
        <v>4</v>
      </c>
      <c r="J12" s="60"/>
      <c r="K12" s="60"/>
      <c r="L12" s="60"/>
      <c r="M12" s="60"/>
      <c r="N12" s="484">
        <f>SUM(H12:M16)</f>
        <v>31</v>
      </c>
      <c r="O12" s="376">
        <v>10</v>
      </c>
    </row>
    <row r="13" spans="1:15" ht="20.100000000000001" customHeight="1">
      <c r="A13" s="411"/>
      <c r="B13" s="467"/>
      <c r="C13" s="441" t="s">
        <v>201</v>
      </c>
      <c r="D13" s="486"/>
      <c r="E13" s="135" t="s">
        <v>184</v>
      </c>
      <c r="F13" s="135">
        <v>5</v>
      </c>
      <c r="G13" s="66">
        <v>3</v>
      </c>
      <c r="H13" s="66"/>
      <c r="I13" s="67"/>
      <c r="J13" s="67">
        <v>3</v>
      </c>
      <c r="K13" s="67"/>
      <c r="L13" s="67"/>
      <c r="M13" s="67"/>
      <c r="N13" s="485"/>
      <c r="O13" s="377"/>
    </row>
    <row r="14" spans="1:15" ht="20.100000000000001" customHeight="1">
      <c r="A14" s="411"/>
      <c r="B14" s="467"/>
      <c r="C14" s="441" t="s">
        <v>260</v>
      </c>
      <c r="D14" s="486"/>
      <c r="E14" s="135" t="s">
        <v>93</v>
      </c>
      <c r="F14" s="135">
        <v>5</v>
      </c>
      <c r="G14" s="224" t="s">
        <v>261</v>
      </c>
      <c r="H14" s="66"/>
      <c r="I14" s="67"/>
      <c r="J14" s="67">
        <v>3</v>
      </c>
      <c r="K14" s="67">
        <v>3</v>
      </c>
      <c r="L14" s="67"/>
      <c r="M14" s="67"/>
      <c r="N14" s="485"/>
      <c r="O14" s="377"/>
    </row>
    <row r="15" spans="1:15" ht="27">
      <c r="A15" s="411"/>
      <c r="B15" s="467"/>
      <c r="C15" s="441" t="s">
        <v>281</v>
      </c>
      <c r="D15" s="486"/>
      <c r="E15" s="331" t="s">
        <v>202</v>
      </c>
      <c r="F15" s="324">
        <v>5</v>
      </c>
      <c r="G15" s="224">
        <v>6</v>
      </c>
      <c r="H15" s="66"/>
      <c r="I15" s="67"/>
      <c r="J15" s="67"/>
      <c r="K15" s="67">
        <v>3</v>
      </c>
      <c r="L15" s="67">
        <v>3</v>
      </c>
      <c r="M15" s="67"/>
      <c r="N15" s="485"/>
      <c r="O15" s="377"/>
    </row>
    <row r="16" spans="1:15" ht="19.5" customHeight="1" thickBot="1">
      <c r="A16" s="411"/>
      <c r="B16" s="467"/>
      <c r="C16" s="441" t="s">
        <v>279</v>
      </c>
      <c r="D16" s="486"/>
      <c r="E16" s="322" t="s">
        <v>280</v>
      </c>
      <c r="F16" s="133">
        <v>5</v>
      </c>
      <c r="G16" s="115">
        <v>8</v>
      </c>
      <c r="H16" s="115"/>
      <c r="I16" s="59"/>
      <c r="J16" s="59"/>
      <c r="K16" s="59"/>
      <c r="L16" s="59">
        <v>3</v>
      </c>
      <c r="M16" s="59">
        <v>5</v>
      </c>
      <c r="N16" s="485"/>
      <c r="O16" s="377"/>
    </row>
    <row r="17" spans="1:19" ht="19.5" customHeight="1">
      <c r="A17" s="411"/>
      <c r="B17" s="395" t="s">
        <v>16</v>
      </c>
      <c r="C17" s="505" t="s">
        <v>16</v>
      </c>
      <c r="D17" s="470"/>
      <c r="E17" s="132" t="s">
        <v>92</v>
      </c>
      <c r="F17" s="132">
        <v>8</v>
      </c>
      <c r="G17" s="94">
        <v>8</v>
      </c>
      <c r="H17" s="94">
        <v>4</v>
      </c>
      <c r="I17" s="60">
        <v>4</v>
      </c>
      <c r="J17" s="60"/>
      <c r="K17" s="60"/>
      <c r="L17" s="60"/>
      <c r="M17" s="60"/>
      <c r="N17" s="484">
        <f>SUM(H17:M21)</f>
        <v>28</v>
      </c>
      <c r="O17" s="376">
        <v>10</v>
      </c>
    </row>
    <row r="18" spans="1:19" ht="19.5" customHeight="1">
      <c r="A18" s="411"/>
      <c r="B18" s="467"/>
      <c r="C18" s="508" t="s">
        <v>7</v>
      </c>
      <c r="D18" s="486"/>
      <c r="E18" s="133" t="s">
        <v>93</v>
      </c>
      <c r="F18" s="133">
        <v>5</v>
      </c>
      <c r="G18" s="115">
        <v>5</v>
      </c>
      <c r="H18" s="115"/>
      <c r="I18" s="59"/>
      <c r="J18" s="59">
        <v>5</v>
      </c>
      <c r="K18" s="59"/>
      <c r="L18" s="59"/>
      <c r="M18" s="59"/>
      <c r="N18" s="485"/>
      <c r="O18" s="377"/>
    </row>
    <row r="19" spans="1:19" ht="19.5" customHeight="1">
      <c r="A19" s="411"/>
      <c r="B19" s="467"/>
      <c r="C19" s="508" t="s">
        <v>84</v>
      </c>
      <c r="D19" s="486"/>
      <c r="E19" s="133" t="s">
        <v>93</v>
      </c>
      <c r="F19" s="133">
        <v>5</v>
      </c>
      <c r="G19" s="115">
        <v>5</v>
      </c>
      <c r="H19" s="115"/>
      <c r="I19" s="59"/>
      <c r="J19" s="59"/>
      <c r="K19" s="59"/>
      <c r="L19" s="59">
        <v>5</v>
      </c>
      <c r="M19" s="59"/>
      <c r="N19" s="485"/>
      <c r="O19" s="377"/>
    </row>
    <row r="20" spans="1:19" ht="19.5" customHeight="1">
      <c r="A20" s="411"/>
      <c r="B20" s="467"/>
      <c r="C20" s="508" t="s">
        <v>32</v>
      </c>
      <c r="D20" s="486"/>
      <c r="E20" s="133" t="s">
        <v>93</v>
      </c>
      <c r="F20" s="133">
        <v>5</v>
      </c>
      <c r="G20" s="115">
        <v>5</v>
      </c>
      <c r="H20" s="115"/>
      <c r="I20" s="59"/>
      <c r="J20" s="59"/>
      <c r="K20" s="59">
        <v>5</v>
      </c>
      <c r="L20" s="59"/>
      <c r="M20" s="59"/>
      <c r="N20" s="485"/>
      <c r="O20" s="377"/>
    </row>
    <row r="21" spans="1:19" ht="20.100000000000001" customHeight="1" thickBot="1">
      <c r="A21" s="411"/>
      <c r="B21" s="468"/>
      <c r="C21" s="509" t="s">
        <v>282</v>
      </c>
      <c r="D21" s="510"/>
      <c r="E21" s="134" t="s">
        <v>181</v>
      </c>
      <c r="F21" s="134">
        <v>5</v>
      </c>
      <c r="G21" s="61">
        <v>5</v>
      </c>
      <c r="H21" s="61"/>
      <c r="I21" s="62"/>
      <c r="J21" s="62"/>
      <c r="K21" s="62"/>
      <c r="L21" s="62"/>
      <c r="M21" s="62">
        <v>5</v>
      </c>
      <c r="N21" s="517"/>
      <c r="O21" s="378"/>
      <c r="Q21" s="474" t="s">
        <v>31</v>
      </c>
      <c r="R21" s="474"/>
    </row>
    <row r="22" spans="1:19" ht="20.100000000000001" customHeight="1" thickBot="1">
      <c r="A22" s="411"/>
      <c r="B22" s="320" t="s">
        <v>77</v>
      </c>
      <c r="C22" s="491" t="s">
        <v>77</v>
      </c>
      <c r="D22" s="492"/>
      <c r="E22" s="136" t="s">
        <v>92</v>
      </c>
      <c r="F22" s="136">
        <v>5</v>
      </c>
      <c r="G22" s="74">
        <v>6</v>
      </c>
      <c r="H22" s="74">
        <v>1</v>
      </c>
      <c r="I22" s="75">
        <v>1</v>
      </c>
      <c r="J22" s="75"/>
      <c r="K22" s="75"/>
      <c r="L22" s="75">
        <v>2</v>
      </c>
      <c r="M22" s="219">
        <v>2</v>
      </c>
      <c r="N22" s="321">
        <f>SUM(H22:M22)</f>
        <v>6</v>
      </c>
      <c r="O22" s="96">
        <v>6</v>
      </c>
      <c r="Q22" s="471" t="str">
        <f>IF(SUM(N7:N22)&gt;(N42/2),"FALSE","TRUE")</f>
        <v>TRUE</v>
      </c>
      <c r="R22" s="472"/>
    </row>
    <row r="23" spans="1:19" ht="20.100000000000001" customHeight="1" thickBot="1">
      <c r="A23" s="410" t="s">
        <v>17</v>
      </c>
      <c r="B23" s="313" t="s">
        <v>18</v>
      </c>
      <c r="C23" s="502" t="s">
        <v>61</v>
      </c>
      <c r="D23" s="503"/>
      <c r="E23" s="137" t="s">
        <v>92</v>
      </c>
      <c r="F23" s="137">
        <v>8</v>
      </c>
      <c r="G23" s="94">
        <v>8</v>
      </c>
      <c r="H23" s="94">
        <v>4</v>
      </c>
      <c r="I23" s="60">
        <v>4</v>
      </c>
      <c r="J23" s="60"/>
      <c r="K23" s="97"/>
      <c r="L23" s="97"/>
      <c r="M23" s="97"/>
      <c r="N23" s="318">
        <f>SUM(H23:M23)</f>
        <v>8</v>
      </c>
      <c r="O23" s="311">
        <v>10</v>
      </c>
      <c r="P23" s="99"/>
      <c r="R23" s="98"/>
      <c r="S23" s="98"/>
    </row>
    <row r="24" spans="1:19" ht="20.100000000000001" customHeight="1" thickBot="1">
      <c r="A24" s="411"/>
      <c r="B24" s="504" t="s">
        <v>85</v>
      </c>
      <c r="C24" s="505" t="s">
        <v>59</v>
      </c>
      <c r="D24" s="470"/>
      <c r="E24" s="132" t="s">
        <v>92</v>
      </c>
      <c r="F24" s="132">
        <v>8</v>
      </c>
      <c r="G24" s="94">
        <v>8</v>
      </c>
      <c r="H24" s="94">
        <v>4</v>
      </c>
      <c r="I24" s="60">
        <v>4</v>
      </c>
      <c r="J24" s="60"/>
      <c r="K24" s="60"/>
      <c r="L24" s="60"/>
      <c r="M24" s="60"/>
      <c r="N24" s="506">
        <f>SUM(H24:M25)</f>
        <v>10</v>
      </c>
      <c r="O24" s="507">
        <v>12</v>
      </c>
    </row>
    <row r="25" spans="1:19" ht="20.100000000000001" customHeight="1" thickBot="1">
      <c r="A25" s="411"/>
      <c r="B25" s="504"/>
      <c r="C25" s="508" t="s">
        <v>71</v>
      </c>
      <c r="D25" s="486"/>
      <c r="E25" s="133" t="s">
        <v>92</v>
      </c>
      <c r="F25" s="133">
        <v>2</v>
      </c>
      <c r="G25" s="115">
        <v>2</v>
      </c>
      <c r="H25" s="115">
        <v>1</v>
      </c>
      <c r="I25" s="59">
        <v>1</v>
      </c>
      <c r="J25" s="59"/>
      <c r="K25" s="59"/>
      <c r="L25" s="59"/>
      <c r="M25" s="59"/>
      <c r="N25" s="506"/>
      <c r="O25" s="507"/>
    </row>
    <row r="26" spans="1:19" s="316" customFormat="1" ht="27" customHeight="1">
      <c r="A26" s="411"/>
      <c r="B26" s="395" t="s">
        <v>55</v>
      </c>
      <c r="C26" s="511" t="s">
        <v>285</v>
      </c>
      <c r="D26" s="513" t="s">
        <v>182</v>
      </c>
      <c r="E26" s="319" t="s">
        <v>184</v>
      </c>
      <c r="F26" s="319">
        <v>5</v>
      </c>
      <c r="G26" s="109">
        <v>6</v>
      </c>
      <c r="H26" s="97"/>
      <c r="I26" s="97"/>
      <c r="J26" s="97">
        <v>3</v>
      </c>
      <c r="K26" s="97">
        <v>3</v>
      </c>
      <c r="L26" s="97"/>
      <c r="M26" s="97"/>
      <c r="N26" s="484">
        <f>SUM(J26:M31)</f>
        <v>34</v>
      </c>
      <c r="O26" s="376"/>
    </row>
    <row r="27" spans="1:19" s="316" customFormat="1" ht="27" customHeight="1">
      <c r="A27" s="411"/>
      <c r="B27" s="467"/>
      <c r="C27" s="512"/>
      <c r="D27" s="514"/>
      <c r="E27" s="139" t="s">
        <v>78</v>
      </c>
      <c r="F27" s="139">
        <v>5</v>
      </c>
      <c r="G27" s="110">
        <v>6</v>
      </c>
      <c r="H27" s="107"/>
      <c r="I27" s="107"/>
      <c r="J27" s="107">
        <v>3</v>
      </c>
      <c r="K27" s="107">
        <v>3</v>
      </c>
      <c r="L27" s="107"/>
      <c r="M27" s="107"/>
      <c r="N27" s="485"/>
      <c r="O27" s="377"/>
    </row>
    <row r="28" spans="1:19" s="316" customFormat="1" ht="25.5" customHeight="1" thickBot="1">
      <c r="A28" s="411"/>
      <c r="B28" s="467"/>
      <c r="C28" s="512"/>
      <c r="D28" s="433"/>
      <c r="E28" s="140" t="s">
        <v>184</v>
      </c>
      <c r="F28" s="140">
        <v>5</v>
      </c>
      <c r="G28" s="108">
        <v>6</v>
      </c>
      <c r="H28" s="106"/>
      <c r="I28" s="106"/>
      <c r="J28" s="106">
        <v>3</v>
      </c>
      <c r="K28" s="106">
        <v>3</v>
      </c>
      <c r="L28" s="106"/>
      <c r="M28" s="106"/>
      <c r="N28" s="485"/>
      <c r="O28" s="377"/>
    </row>
    <row r="29" spans="1:19" s="316" customFormat="1" ht="30.75" customHeight="1">
      <c r="A29" s="411"/>
      <c r="B29" s="467"/>
      <c r="C29" s="511" t="s">
        <v>187</v>
      </c>
      <c r="D29" s="515" t="s">
        <v>183</v>
      </c>
      <c r="E29" s="319" t="s">
        <v>202</v>
      </c>
      <c r="F29" s="319">
        <v>5</v>
      </c>
      <c r="G29" s="109">
        <v>6</v>
      </c>
      <c r="H29" s="97"/>
      <c r="I29" s="97"/>
      <c r="J29" s="97"/>
      <c r="K29" s="97"/>
      <c r="L29" s="97">
        <v>3</v>
      </c>
      <c r="M29" s="97">
        <v>3</v>
      </c>
      <c r="N29" s="485"/>
      <c r="O29" s="377"/>
    </row>
    <row r="30" spans="1:19" s="316" customFormat="1" ht="30.75" customHeight="1" thickBot="1">
      <c r="A30" s="411"/>
      <c r="B30" s="467"/>
      <c r="C30" s="512"/>
      <c r="D30" s="516"/>
      <c r="E30" s="140" t="s">
        <v>202</v>
      </c>
      <c r="F30" s="140">
        <v>5</v>
      </c>
      <c r="G30" s="108">
        <v>6</v>
      </c>
      <c r="H30" s="106"/>
      <c r="I30" s="106"/>
      <c r="J30" s="106"/>
      <c r="K30" s="106"/>
      <c r="L30" s="106">
        <v>3</v>
      </c>
      <c r="M30" s="106">
        <v>3</v>
      </c>
      <c r="N30" s="485"/>
      <c r="O30" s="377"/>
    </row>
    <row r="31" spans="1:19" s="316" customFormat="1" ht="54.75" thickBot="1">
      <c r="A31" s="412"/>
      <c r="B31" s="468"/>
      <c r="C31" s="218" t="s">
        <v>188</v>
      </c>
      <c r="D31" s="227" t="s">
        <v>185</v>
      </c>
      <c r="E31" s="136" t="s">
        <v>181</v>
      </c>
      <c r="F31" s="136">
        <v>5</v>
      </c>
      <c r="G31" s="73">
        <v>4</v>
      </c>
      <c r="H31" s="219"/>
      <c r="I31" s="219"/>
      <c r="J31" s="219"/>
      <c r="K31" s="219"/>
      <c r="L31" s="219">
        <v>2</v>
      </c>
      <c r="M31" s="219">
        <v>2</v>
      </c>
      <c r="N31" s="497"/>
      <c r="O31" s="312"/>
    </row>
    <row r="32" spans="1:19" ht="20.100000000000001" customHeight="1">
      <c r="A32" s="410" t="s">
        <v>56</v>
      </c>
      <c r="B32" s="467" t="s">
        <v>6</v>
      </c>
      <c r="C32" s="493" t="s">
        <v>6</v>
      </c>
      <c r="D32" s="494"/>
      <c r="E32" s="135" t="s">
        <v>93</v>
      </c>
      <c r="F32" s="135">
        <v>5</v>
      </c>
      <c r="G32" s="66">
        <v>4</v>
      </c>
      <c r="H32" s="66">
        <v>2</v>
      </c>
      <c r="I32" s="67">
        <v>2</v>
      </c>
      <c r="J32" s="67"/>
      <c r="K32" s="67"/>
      <c r="L32" s="67"/>
      <c r="M32" s="67"/>
      <c r="N32" s="485">
        <f>SUM(H32:M33)</f>
        <v>10</v>
      </c>
      <c r="O32" s="377">
        <v>10</v>
      </c>
      <c r="P32" s="99"/>
    </row>
    <row r="33" spans="1:20" ht="20.100000000000001" customHeight="1" thickBot="1">
      <c r="A33" s="411"/>
      <c r="B33" s="467"/>
      <c r="C33" s="441" t="s">
        <v>186</v>
      </c>
      <c r="D33" s="486"/>
      <c r="E33" s="133" t="s">
        <v>184</v>
      </c>
      <c r="F33" s="133">
        <v>5</v>
      </c>
      <c r="G33" s="115">
        <v>6</v>
      </c>
      <c r="H33" s="115"/>
      <c r="I33" s="59"/>
      <c r="J33" s="59">
        <v>2</v>
      </c>
      <c r="K33" s="59">
        <v>2</v>
      </c>
      <c r="L33" s="59">
        <v>1</v>
      </c>
      <c r="M33" s="59">
        <v>1</v>
      </c>
      <c r="N33" s="485"/>
      <c r="O33" s="377"/>
      <c r="P33" s="99"/>
    </row>
    <row r="34" spans="1:20" ht="20.100000000000001" customHeight="1">
      <c r="A34" s="411"/>
      <c r="B34" s="395" t="s">
        <v>8</v>
      </c>
      <c r="C34" s="495" t="s">
        <v>189</v>
      </c>
      <c r="D34" s="496"/>
      <c r="E34" s="323" t="s">
        <v>184</v>
      </c>
      <c r="F34" s="323">
        <v>5</v>
      </c>
      <c r="G34" s="222">
        <v>4</v>
      </c>
      <c r="H34" s="111">
        <v>1</v>
      </c>
      <c r="I34" s="112">
        <v>1</v>
      </c>
      <c r="J34" s="112"/>
      <c r="K34" s="112"/>
      <c r="L34" s="112">
        <v>1</v>
      </c>
      <c r="M34" s="213">
        <v>1</v>
      </c>
      <c r="N34" s="484">
        <f>SUM(H34:M36)</f>
        <v>10</v>
      </c>
      <c r="O34" s="376">
        <v>10</v>
      </c>
      <c r="P34" s="99"/>
      <c r="T34" s="98"/>
    </row>
    <row r="35" spans="1:20" ht="20.100000000000001" customHeight="1">
      <c r="A35" s="411"/>
      <c r="B35" s="467"/>
      <c r="C35" s="498" t="s">
        <v>191</v>
      </c>
      <c r="D35" s="499"/>
      <c r="E35" s="324" t="s">
        <v>93</v>
      </c>
      <c r="F35" s="324">
        <v>5</v>
      </c>
      <c r="G35" s="224" t="s">
        <v>194</v>
      </c>
      <c r="H35" s="61"/>
      <c r="I35" s="62"/>
      <c r="J35" s="62">
        <v>1</v>
      </c>
      <c r="K35" s="62">
        <v>1</v>
      </c>
      <c r="L35" s="62"/>
      <c r="M35" s="114"/>
      <c r="N35" s="485"/>
      <c r="O35" s="377"/>
      <c r="P35" s="99"/>
      <c r="T35" s="98"/>
    </row>
    <row r="36" spans="1:20" ht="28.5" customHeight="1" thickBot="1">
      <c r="A36" s="412"/>
      <c r="B36" s="468"/>
      <c r="C36" s="500" t="s">
        <v>190</v>
      </c>
      <c r="D36" s="501"/>
      <c r="E36" s="325" t="s">
        <v>184</v>
      </c>
      <c r="F36" s="325">
        <v>5</v>
      </c>
      <c r="G36" s="226">
        <v>4</v>
      </c>
      <c r="H36" s="116">
        <v>1</v>
      </c>
      <c r="I36" s="113">
        <v>1</v>
      </c>
      <c r="J36" s="113"/>
      <c r="K36" s="113"/>
      <c r="L36" s="113">
        <v>1</v>
      </c>
      <c r="M36" s="70">
        <v>1</v>
      </c>
      <c r="N36" s="497"/>
      <c r="O36" s="378"/>
      <c r="P36" s="99"/>
      <c r="T36" s="98"/>
    </row>
    <row r="37" spans="1:20" ht="20.100000000000001" customHeight="1">
      <c r="A37" s="315"/>
      <c r="B37" s="395" t="s">
        <v>37</v>
      </c>
      <c r="C37" s="469" t="s">
        <v>262</v>
      </c>
      <c r="D37" s="470"/>
      <c r="E37" s="132" t="s">
        <v>93</v>
      </c>
      <c r="F37" s="132">
        <v>5</v>
      </c>
      <c r="G37" s="220">
        <v>4</v>
      </c>
      <c r="H37" s="94">
        <v>2</v>
      </c>
      <c r="I37" s="60">
        <v>2</v>
      </c>
      <c r="J37" s="60"/>
      <c r="K37" s="60"/>
      <c r="L37" s="60"/>
      <c r="M37" s="213"/>
      <c r="N37" s="484">
        <f>SUM(H37:M41)</f>
        <v>21</v>
      </c>
      <c r="O37" s="376">
        <v>16</v>
      </c>
    </row>
    <row r="38" spans="1:20" ht="20.100000000000001" customHeight="1">
      <c r="A38" s="315"/>
      <c r="B38" s="467"/>
      <c r="C38" s="441" t="s">
        <v>265</v>
      </c>
      <c r="D38" s="442"/>
      <c r="E38" s="135" t="s">
        <v>263</v>
      </c>
      <c r="F38" s="135">
        <v>2</v>
      </c>
      <c r="G38" s="220">
        <v>4</v>
      </c>
      <c r="H38" s="66">
        <v>2</v>
      </c>
      <c r="I38" s="67">
        <v>2</v>
      </c>
      <c r="J38" s="67"/>
      <c r="K38" s="67"/>
      <c r="L38" s="67"/>
      <c r="M38" s="69"/>
      <c r="N38" s="485"/>
      <c r="O38" s="377"/>
    </row>
    <row r="39" spans="1:20" ht="27" customHeight="1">
      <c r="A39" s="315"/>
      <c r="B39" s="467"/>
      <c r="C39" s="441" t="s">
        <v>264</v>
      </c>
      <c r="D39" s="486"/>
      <c r="E39" s="133" t="s">
        <v>93</v>
      </c>
      <c r="F39" s="133">
        <v>5</v>
      </c>
      <c r="G39" s="115">
        <v>4</v>
      </c>
      <c r="H39" s="115"/>
      <c r="I39" s="59"/>
      <c r="J39" s="59">
        <v>2</v>
      </c>
      <c r="K39" s="59">
        <v>2</v>
      </c>
      <c r="L39" s="59"/>
      <c r="M39" s="69"/>
      <c r="N39" s="485"/>
      <c r="O39" s="377"/>
    </row>
    <row r="40" spans="1:20" ht="34.5" customHeight="1">
      <c r="A40" s="315" t="s">
        <v>66</v>
      </c>
      <c r="B40" s="467"/>
      <c r="C40" s="441" t="s">
        <v>273</v>
      </c>
      <c r="D40" s="486"/>
      <c r="E40" s="133" t="s">
        <v>184</v>
      </c>
      <c r="F40" s="133">
        <v>5</v>
      </c>
      <c r="G40" s="115">
        <v>5</v>
      </c>
      <c r="H40" s="115">
        <v>1</v>
      </c>
      <c r="I40" s="59">
        <v>1</v>
      </c>
      <c r="J40" s="59">
        <v>1</v>
      </c>
      <c r="K40" s="59">
        <v>1</v>
      </c>
      <c r="L40" s="59"/>
      <c r="M40" s="69">
        <v>1</v>
      </c>
      <c r="N40" s="485"/>
      <c r="O40" s="377"/>
    </row>
    <row r="41" spans="1:20" ht="24.75" customHeight="1" thickBot="1">
      <c r="A41" s="315"/>
      <c r="B41" s="468"/>
      <c r="C41" s="487" t="s">
        <v>274</v>
      </c>
      <c r="D41" s="488"/>
      <c r="E41" s="322" t="s">
        <v>93</v>
      </c>
      <c r="F41" s="322">
        <v>5</v>
      </c>
      <c r="G41" s="115">
        <v>4</v>
      </c>
      <c r="H41" s="115"/>
      <c r="I41" s="59"/>
      <c r="J41" s="59"/>
      <c r="K41" s="59"/>
      <c r="L41" s="59">
        <v>2</v>
      </c>
      <c r="M41" s="69">
        <v>2</v>
      </c>
      <c r="N41" s="485"/>
      <c r="O41" s="377"/>
    </row>
    <row r="42" spans="1:20" ht="13.5" customHeight="1" thickBot="1">
      <c r="A42" s="464" t="s">
        <v>29</v>
      </c>
      <c r="B42" s="465"/>
      <c r="C42" s="466"/>
      <c r="D42" s="100" t="s">
        <v>2</v>
      </c>
      <c r="E42" s="100"/>
      <c r="F42" s="100"/>
      <c r="G42" s="100" t="s">
        <v>2</v>
      </c>
      <c r="H42" s="100">
        <f t="shared" ref="H42:N42" si="0">SUM(H7:H41)</f>
        <v>31</v>
      </c>
      <c r="I42" s="100">
        <f t="shared" si="0"/>
        <v>31</v>
      </c>
      <c r="J42" s="100">
        <f t="shared" si="0"/>
        <v>31</v>
      </c>
      <c r="K42" s="100">
        <f t="shared" si="0"/>
        <v>31</v>
      </c>
      <c r="L42" s="104">
        <f t="shared" si="0"/>
        <v>31</v>
      </c>
      <c r="M42" s="104">
        <f t="shared" si="0"/>
        <v>31</v>
      </c>
      <c r="N42" s="105">
        <f t="shared" si="0"/>
        <v>186</v>
      </c>
      <c r="O42" s="101">
        <v>180</v>
      </c>
      <c r="Q42" s="477" t="b">
        <f>N42&gt;=180</f>
        <v>1</v>
      </c>
      <c r="R42" s="478"/>
    </row>
    <row r="43" spans="1:20" ht="4.5" customHeight="1" thickBo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6"/>
    </row>
    <row r="44" spans="1:20" ht="13.5" customHeight="1">
      <c r="A44" s="419" t="s">
        <v>26</v>
      </c>
      <c r="B44" s="420"/>
      <c r="C44" s="364" t="s">
        <v>82</v>
      </c>
      <c r="D44" s="365"/>
      <c r="E44" s="373" t="s">
        <v>53</v>
      </c>
      <c r="F44" s="373"/>
      <c r="G44" s="490" t="s">
        <v>96</v>
      </c>
      <c r="H44" s="373" t="s">
        <v>24</v>
      </c>
      <c r="I44" s="373"/>
      <c r="J44" s="373" t="s">
        <v>75</v>
      </c>
      <c r="K44" s="373"/>
      <c r="L44" s="373" t="s">
        <v>20</v>
      </c>
      <c r="M44" s="373"/>
      <c r="N44" s="364" t="s">
        <v>13</v>
      </c>
      <c r="O44" s="374" t="s">
        <v>19</v>
      </c>
    </row>
    <row r="45" spans="1:20">
      <c r="A45" s="421"/>
      <c r="B45" s="382"/>
      <c r="C45" s="366"/>
      <c r="D45" s="367"/>
      <c r="E45" s="489"/>
      <c r="F45" s="489"/>
      <c r="G45" s="489"/>
      <c r="H45" s="326" t="s">
        <v>12</v>
      </c>
      <c r="I45" s="326" t="s">
        <v>9</v>
      </c>
      <c r="J45" s="326" t="s">
        <v>12</v>
      </c>
      <c r="K45" s="326" t="s">
        <v>9</v>
      </c>
      <c r="L45" s="326" t="s">
        <v>12</v>
      </c>
      <c r="M45" s="326" t="s">
        <v>9</v>
      </c>
      <c r="N45" s="366"/>
      <c r="O45" s="375"/>
    </row>
    <row r="46" spans="1:20">
      <c r="A46" s="421"/>
      <c r="B46" s="382"/>
      <c r="C46" s="358" t="s">
        <v>69</v>
      </c>
      <c r="D46" s="463"/>
      <c r="E46" s="358">
        <v>408</v>
      </c>
      <c r="F46" s="358"/>
      <c r="G46" s="358">
        <f>SUM(H50:M50)</f>
        <v>408</v>
      </c>
      <c r="H46" s="215">
        <v>30</v>
      </c>
      <c r="I46" s="215">
        <v>30</v>
      </c>
      <c r="J46" s="215">
        <v>30</v>
      </c>
      <c r="K46" s="215">
        <v>30</v>
      </c>
      <c r="L46" s="215">
        <v>30</v>
      </c>
      <c r="M46" s="215">
        <v>30</v>
      </c>
      <c r="N46" s="309">
        <f>SUM(H46:M46)</f>
        <v>180</v>
      </c>
      <c r="O46" s="424">
        <v>408</v>
      </c>
    </row>
    <row r="47" spans="1:20">
      <c r="A47" s="421"/>
      <c r="B47" s="382"/>
      <c r="C47" s="358" t="s">
        <v>63</v>
      </c>
      <c r="D47" s="463"/>
      <c r="E47" s="358"/>
      <c r="F47" s="358"/>
      <c r="G47" s="358"/>
      <c r="H47" s="215">
        <v>17</v>
      </c>
      <c r="I47" s="215">
        <v>17</v>
      </c>
      <c r="J47" s="215">
        <v>17</v>
      </c>
      <c r="K47" s="215">
        <v>17</v>
      </c>
      <c r="L47" s="215">
        <v>17</v>
      </c>
      <c r="M47" s="215">
        <v>17</v>
      </c>
      <c r="N47" s="309">
        <f>SUM(H47:M47)</f>
        <v>102</v>
      </c>
      <c r="O47" s="377"/>
    </row>
    <row r="48" spans="1:20">
      <c r="A48" s="421"/>
      <c r="B48" s="382"/>
      <c r="C48" s="358" t="s">
        <v>70</v>
      </c>
      <c r="D48" s="463"/>
      <c r="E48" s="358"/>
      <c r="F48" s="358"/>
      <c r="G48" s="358"/>
      <c r="H48" s="215">
        <v>4</v>
      </c>
      <c r="I48" s="215">
        <v>4</v>
      </c>
      <c r="J48" s="215">
        <v>4</v>
      </c>
      <c r="K48" s="215">
        <v>4</v>
      </c>
      <c r="L48" s="215">
        <v>4</v>
      </c>
      <c r="M48" s="215">
        <v>4</v>
      </c>
      <c r="N48" s="309">
        <f>SUM(H48:M48)</f>
        <v>24</v>
      </c>
      <c r="O48" s="377"/>
    </row>
    <row r="49" spans="1:20">
      <c r="A49" s="421"/>
      <c r="B49" s="382"/>
      <c r="C49" s="358" t="s">
        <v>39</v>
      </c>
      <c r="D49" s="463"/>
      <c r="E49" s="358"/>
      <c r="F49" s="358"/>
      <c r="G49" s="358"/>
      <c r="H49" s="215">
        <v>17</v>
      </c>
      <c r="I49" s="215">
        <v>17</v>
      </c>
      <c r="J49" s="215">
        <v>17</v>
      </c>
      <c r="K49" s="215">
        <v>17</v>
      </c>
      <c r="L49" s="215">
        <v>17</v>
      </c>
      <c r="M49" s="215">
        <v>17</v>
      </c>
      <c r="N49" s="309">
        <f>SUM(H49:M49)</f>
        <v>102</v>
      </c>
      <c r="O49" s="377"/>
    </row>
    <row r="50" spans="1:20" ht="14.25" thickBot="1">
      <c r="A50" s="421"/>
      <c r="B50" s="382"/>
      <c r="C50" s="427" t="s">
        <v>38</v>
      </c>
      <c r="D50" s="428"/>
      <c r="E50" s="428"/>
      <c r="F50" s="428"/>
      <c r="G50" s="371"/>
      <c r="H50" s="309">
        <f t="shared" ref="H50:N50" si="1">SUM(H46:H49)</f>
        <v>68</v>
      </c>
      <c r="I50" s="309">
        <f t="shared" si="1"/>
        <v>68</v>
      </c>
      <c r="J50" s="309">
        <f t="shared" si="1"/>
        <v>68</v>
      </c>
      <c r="K50" s="309">
        <f t="shared" si="1"/>
        <v>68</v>
      </c>
      <c r="L50" s="309">
        <f t="shared" si="1"/>
        <v>68</v>
      </c>
      <c r="M50" s="309">
        <f t="shared" si="1"/>
        <v>68</v>
      </c>
      <c r="N50" s="317">
        <f t="shared" si="1"/>
        <v>408</v>
      </c>
      <c r="O50" s="361"/>
      <c r="Q50" s="474" t="s">
        <v>64</v>
      </c>
      <c r="R50" s="474"/>
    </row>
    <row r="51" spans="1:20" ht="14.25" thickBot="1">
      <c r="A51" s="422"/>
      <c r="B51" s="423"/>
      <c r="C51" s="475" t="s">
        <v>25</v>
      </c>
      <c r="D51" s="476"/>
      <c r="E51" s="476"/>
      <c r="F51" s="476"/>
      <c r="G51" s="372"/>
      <c r="H51" s="103">
        <f t="shared" ref="H51:M51" si="2">ROUND(H50/17,0)</f>
        <v>4</v>
      </c>
      <c r="I51" s="103">
        <f t="shared" si="2"/>
        <v>4</v>
      </c>
      <c r="J51" s="103">
        <f t="shared" si="2"/>
        <v>4</v>
      </c>
      <c r="K51" s="103">
        <f t="shared" si="2"/>
        <v>4</v>
      </c>
      <c r="L51" s="103">
        <f t="shared" si="2"/>
        <v>4</v>
      </c>
      <c r="M51" s="103">
        <f t="shared" si="2"/>
        <v>4</v>
      </c>
      <c r="N51" s="327">
        <f>SUM(H51:M51)</f>
        <v>24</v>
      </c>
      <c r="O51" s="310">
        <v>24</v>
      </c>
      <c r="Q51" s="477" t="b">
        <f>N51&gt;=O51</f>
        <v>1</v>
      </c>
      <c r="R51" s="478"/>
    </row>
    <row r="52" spans="1:20" ht="3.75" customHeight="1" thickBot="1"/>
    <row r="53" spans="1:20" ht="13.5" customHeight="1">
      <c r="A53" s="391" t="s">
        <v>49</v>
      </c>
      <c r="B53" s="392"/>
      <c r="C53" s="392"/>
      <c r="D53" s="392"/>
      <c r="E53" s="392"/>
      <c r="F53" s="392"/>
      <c r="G53" s="479"/>
      <c r="H53" s="131">
        <v>12</v>
      </c>
      <c r="I53" s="131">
        <v>12</v>
      </c>
      <c r="J53" s="131">
        <v>11</v>
      </c>
      <c r="K53" s="131">
        <v>11</v>
      </c>
      <c r="L53" s="131">
        <v>12</v>
      </c>
      <c r="M53" s="131">
        <v>12</v>
      </c>
      <c r="N53" s="26"/>
      <c r="O53" s="27"/>
    </row>
    <row r="54" spans="1:20" ht="13.5" customHeight="1">
      <c r="A54" s="480" t="s">
        <v>0</v>
      </c>
      <c r="B54" s="481"/>
      <c r="C54" s="481"/>
      <c r="D54" s="481"/>
      <c r="E54" s="481"/>
      <c r="F54" s="481"/>
      <c r="G54" s="482"/>
      <c r="H54" s="93">
        <v>5</v>
      </c>
      <c r="I54" s="93">
        <v>5</v>
      </c>
      <c r="J54" s="102">
        <v>3</v>
      </c>
      <c r="K54" s="235" t="s">
        <v>268</v>
      </c>
      <c r="L54" s="235" t="s">
        <v>283</v>
      </c>
      <c r="M54" s="235" t="s">
        <v>267</v>
      </c>
      <c r="N54" s="44"/>
      <c r="O54" s="22"/>
    </row>
    <row r="55" spans="1:20" ht="13.5" customHeight="1" thickBot="1">
      <c r="A55" s="480" t="s">
        <v>88</v>
      </c>
      <c r="B55" s="481"/>
      <c r="C55" s="481"/>
      <c r="D55" s="481"/>
      <c r="E55" s="481"/>
      <c r="F55" s="481"/>
      <c r="G55" s="482"/>
      <c r="H55" s="93">
        <v>7</v>
      </c>
      <c r="I55" s="93">
        <v>7</v>
      </c>
      <c r="J55" s="102">
        <v>8</v>
      </c>
      <c r="K55" s="235" t="s">
        <v>269</v>
      </c>
      <c r="L55" s="235" t="s">
        <v>284</v>
      </c>
      <c r="M55" s="235" t="s">
        <v>270</v>
      </c>
      <c r="N55" s="44"/>
      <c r="O55" s="22"/>
      <c r="Q55" s="483" t="s">
        <v>67</v>
      </c>
      <c r="R55" s="483"/>
    </row>
    <row r="56" spans="1:20" ht="14.25" customHeight="1" thickBot="1">
      <c r="A56" s="339" t="s">
        <v>27</v>
      </c>
      <c r="B56" s="340"/>
      <c r="C56" s="340"/>
      <c r="D56" s="340"/>
      <c r="E56" s="340"/>
      <c r="F56" s="340"/>
      <c r="G56" s="462"/>
      <c r="H56" s="44">
        <f t="shared" ref="H56:M56" si="3">H42+H51</f>
        <v>35</v>
      </c>
      <c r="I56" s="44">
        <f t="shared" si="3"/>
        <v>35</v>
      </c>
      <c r="J56" s="44">
        <f t="shared" si="3"/>
        <v>35</v>
      </c>
      <c r="K56" s="44">
        <f t="shared" si="3"/>
        <v>35</v>
      </c>
      <c r="L56" s="44">
        <f t="shared" si="3"/>
        <v>35</v>
      </c>
      <c r="M56" s="44">
        <f t="shared" si="3"/>
        <v>35</v>
      </c>
      <c r="N56" s="44">
        <f>N51+N42</f>
        <v>210</v>
      </c>
      <c r="O56" s="22">
        <v>204</v>
      </c>
      <c r="Q56" s="471" t="b">
        <f>N56&gt;=O56</f>
        <v>1</v>
      </c>
      <c r="R56" s="472"/>
    </row>
    <row r="57" spans="1:20" ht="14.25" customHeight="1" thickBot="1">
      <c r="A57" s="351" t="s">
        <v>28</v>
      </c>
      <c r="B57" s="352"/>
      <c r="C57" s="352"/>
      <c r="D57" s="352"/>
      <c r="E57" s="352"/>
      <c r="F57" s="352"/>
      <c r="G57" s="473"/>
      <c r="H57" s="344">
        <f>H56+I56</f>
        <v>70</v>
      </c>
      <c r="I57" s="344"/>
      <c r="J57" s="344">
        <f>J56+K56</f>
        <v>70</v>
      </c>
      <c r="K57" s="344"/>
      <c r="L57" s="344">
        <f>L56+M56</f>
        <v>70</v>
      </c>
      <c r="M57" s="344"/>
      <c r="N57" s="19"/>
      <c r="O57" s="20"/>
    </row>
    <row r="58" spans="1:20" ht="8.25" customHeight="1">
      <c r="O58" s="9"/>
      <c r="Q58" s="316"/>
      <c r="R58" s="316"/>
      <c r="S58" s="316"/>
      <c r="T58" s="316"/>
    </row>
    <row r="59" spans="1:20" ht="8.25" customHeight="1">
      <c r="O59" s="9"/>
      <c r="Q59" s="316"/>
      <c r="R59" s="316"/>
      <c r="S59" s="316"/>
      <c r="T59" s="316"/>
    </row>
    <row r="60" spans="1:20" ht="19.5" customHeight="1" thickBot="1">
      <c r="A60" s="5" t="s">
        <v>30</v>
      </c>
      <c r="N60" s="9"/>
      <c r="O60" s="9"/>
      <c r="Q60" s="316"/>
      <c r="R60" s="316"/>
      <c r="S60" s="316"/>
      <c r="T60" s="316"/>
    </row>
    <row r="61" spans="1:20" ht="15" customHeight="1">
      <c r="A61" s="16" t="s">
        <v>21</v>
      </c>
      <c r="B61" s="308" t="s">
        <v>3</v>
      </c>
      <c r="C61" s="450" t="s">
        <v>80</v>
      </c>
      <c r="D61" s="451"/>
      <c r="E61" s="451"/>
      <c r="F61" s="451"/>
      <c r="G61" s="452"/>
      <c r="N61" s="9"/>
      <c r="O61" s="9"/>
      <c r="Q61" s="316"/>
      <c r="R61" s="316"/>
      <c r="S61" s="316"/>
      <c r="T61" s="316"/>
    </row>
    <row r="62" spans="1:20" ht="15" customHeight="1">
      <c r="A62" s="81" t="s">
        <v>81</v>
      </c>
      <c r="B62" s="228" t="s">
        <v>196</v>
      </c>
      <c r="C62" s="453" t="s">
        <v>199</v>
      </c>
      <c r="D62" s="454"/>
      <c r="E62" s="454"/>
      <c r="F62" s="454"/>
      <c r="G62" s="455"/>
      <c r="N62" s="9"/>
      <c r="O62" s="9"/>
      <c r="Q62" s="316"/>
      <c r="R62" s="316"/>
      <c r="S62" s="316"/>
      <c r="T62" s="316"/>
    </row>
    <row r="63" spans="1:20" ht="15" customHeight="1" thickBot="1">
      <c r="A63" s="12" t="s">
        <v>14</v>
      </c>
      <c r="B63" s="229" t="s">
        <v>197</v>
      </c>
      <c r="C63" s="456" t="s">
        <v>198</v>
      </c>
      <c r="D63" s="457"/>
      <c r="E63" s="457"/>
      <c r="F63" s="457"/>
      <c r="G63" s="458"/>
      <c r="K63" s="230" t="s">
        <v>200</v>
      </c>
      <c r="N63" s="9"/>
      <c r="O63" s="9"/>
      <c r="Q63" s="316"/>
      <c r="R63" s="316"/>
      <c r="S63" s="316"/>
      <c r="T63" s="316"/>
    </row>
    <row r="64" spans="1:20" ht="14.25" thickBot="1">
      <c r="O64" s="145"/>
      <c r="Q64" s="316"/>
      <c r="R64" s="316"/>
      <c r="S64" s="316"/>
      <c r="T64" s="316"/>
    </row>
    <row r="65" spans="1:24" s="316" customFormat="1" ht="22.5" customHeight="1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34"/>
      <c r="P65" s="34"/>
      <c r="U65" s="9"/>
      <c r="V65" s="9"/>
      <c r="W65" s="9"/>
      <c r="X65" s="9"/>
    </row>
    <row r="66" spans="1:24" ht="16.5">
      <c r="A66" s="460" t="s">
        <v>42</v>
      </c>
      <c r="B66" s="460"/>
      <c r="C66" s="34"/>
      <c r="D66" s="55"/>
      <c r="E66" s="55"/>
      <c r="F66" s="55"/>
      <c r="G66" s="55"/>
      <c r="H66" s="55"/>
      <c r="I66" s="55"/>
      <c r="J66" s="55"/>
      <c r="K66" s="55"/>
      <c r="L66" s="233"/>
      <c r="M66" s="233"/>
      <c r="N66" s="55"/>
      <c r="O66" s="55"/>
      <c r="Q66" s="316"/>
      <c r="R66" s="316"/>
      <c r="S66" s="316"/>
      <c r="T66" s="316"/>
    </row>
    <row r="67" spans="1:24" ht="8.25" customHeight="1">
      <c r="O67" s="9"/>
      <c r="Q67" s="316"/>
      <c r="R67" s="316"/>
      <c r="S67" s="316"/>
      <c r="T67" s="316"/>
    </row>
    <row r="68" spans="1:24" ht="131.25" customHeight="1">
      <c r="A68" s="461" t="s">
        <v>33</v>
      </c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Q68" s="316"/>
      <c r="R68" s="316"/>
      <c r="S68" s="316"/>
      <c r="T68" s="316"/>
    </row>
    <row r="69" spans="1:24" s="91" customFormat="1" ht="6" customHeight="1" thickBot="1">
      <c r="A69" s="89"/>
      <c r="B69" s="89"/>
      <c r="C69" s="89"/>
      <c r="D69" s="89"/>
      <c r="E69" s="89"/>
      <c r="F69" s="89"/>
      <c r="G69" s="89"/>
      <c r="H69" s="90"/>
      <c r="I69" s="90"/>
      <c r="J69" s="90"/>
      <c r="K69" s="90"/>
      <c r="L69" s="234"/>
      <c r="M69" s="234"/>
      <c r="N69" s="90"/>
      <c r="O69" s="90"/>
      <c r="Q69" s="92"/>
      <c r="R69" s="92"/>
      <c r="S69" s="92"/>
      <c r="T69" s="92"/>
    </row>
    <row r="70" spans="1:24" ht="13.5" customHeight="1">
      <c r="A70" s="82"/>
      <c r="B70" s="88" t="s">
        <v>47</v>
      </c>
      <c r="C70" s="443" t="s">
        <v>23</v>
      </c>
      <c r="D70" s="445" t="s">
        <v>97</v>
      </c>
      <c r="E70" s="447" t="s">
        <v>98</v>
      </c>
      <c r="F70" s="447" t="s">
        <v>99</v>
      </c>
      <c r="G70" s="449" t="s">
        <v>101</v>
      </c>
      <c r="H70" s="400"/>
      <c r="I70" s="402" t="s">
        <v>75</v>
      </c>
      <c r="J70" s="402"/>
      <c r="K70" s="402" t="s">
        <v>20</v>
      </c>
      <c r="L70" s="437"/>
      <c r="O70" s="9"/>
      <c r="Q70" s="316"/>
      <c r="R70" s="316"/>
      <c r="S70" s="316"/>
      <c r="T70" s="316"/>
    </row>
    <row r="71" spans="1:24">
      <c r="C71" s="444"/>
      <c r="D71" s="446"/>
      <c r="E71" s="448"/>
      <c r="F71" s="448"/>
      <c r="G71" s="142" t="s">
        <v>100</v>
      </c>
      <c r="H71" s="328" t="s">
        <v>9</v>
      </c>
      <c r="I71" s="328" t="s">
        <v>12</v>
      </c>
      <c r="J71" s="328" t="s">
        <v>9</v>
      </c>
      <c r="K71" s="328" t="s">
        <v>12</v>
      </c>
      <c r="L71" s="83" t="s">
        <v>9</v>
      </c>
      <c r="O71" s="9"/>
      <c r="Q71" s="316"/>
      <c r="R71" s="316"/>
      <c r="S71" s="316"/>
      <c r="T71" s="316"/>
    </row>
    <row r="72" spans="1:24" ht="20.25" customHeight="1">
      <c r="C72" s="438" t="s">
        <v>90</v>
      </c>
      <c r="D72" s="143" t="s">
        <v>93</v>
      </c>
      <c r="E72" s="84">
        <v>5</v>
      </c>
      <c r="F72" s="84">
        <v>6</v>
      </c>
      <c r="G72" s="84"/>
      <c r="H72" s="84"/>
      <c r="I72" s="84">
        <v>3</v>
      </c>
      <c r="J72" s="84">
        <v>3</v>
      </c>
      <c r="K72" s="84"/>
      <c r="L72" s="85"/>
      <c r="O72" s="9"/>
      <c r="Q72" s="316"/>
      <c r="R72" s="316"/>
      <c r="S72" s="316"/>
      <c r="T72" s="316"/>
    </row>
    <row r="73" spans="1:24" ht="20.25" customHeight="1" thickBot="1">
      <c r="C73" s="439"/>
      <c r="D73" s="144" t="s">
        <v>93</v>
      </c>
      <c r="E73" s="86">
        <v>5</v>
      </c>
      <c r="F73" s="86">
        <v>6</v>
      </c>
      <c r="G73" s="86"/>
      <c r="H73" s="86"/>
      <c r="I73" s="86">
        <v>3</v>
      </c>
      <c r="J73" s="86">
        <v>3</v>
      </c>
      <c r="K73" s="86"/>
      <c r="L73" s="87"/>
      <c r="O73" s="9"/>
      <c r="Q73" s="316"/>
      <c r="R73" s="316"/>
      <c r="S73" s="316"/>
      <c r="T73" s="316"/>
    </row>
    <row r="74" spans="1:24">
      <c r="O74" s="9"/>
      <c r="Q74" s="316"/>
      <c r="R74" s="316"/>
      <c r="S74" s="316"/>
      <c r="T74" s="316"/>
    </row>
    <row r="75" spans="1:24" ht="42" customHeight="1">
      <c r="A75" s="440" t="s">
        <v>102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Q75" s="316"/>
      <c r="R75" s="316"/>
      <c r="S75" s="316"/>
      <c r="T75" s="316"/>
    </row>
  </sheetData>
  <mergeCells count="123">
    <mergeCell ref="A1:O1"/>
    <mergeCell ref="A2:O2"/>
    <mergeCell ref="J3:O3"/>
    <mergeCell ref="A5:A6"/>
    <mergeCell ref="B5:B6"/>
    <mergeCell ref="C5:D6"/>
    <mergeCell ref="E5:E6"/>
    <mergeCell ref="F5:F6"/>
    <mergeCell ref="G5:G6"/>
    <mergeCell ref="H5:I5"/>
    <mergeCell ref="B12:B16"/>
    <mergeCell ref="C12:D12"/>
    <mergeCell ref="N12:N16"/>
    <mergeCell ref="J5:K5"/>
    <mergeCell ref="L5:M5"/>
    <mergeCell ref="N5:N6"/>
    <mergeCell ref="O5:O6"/>
    <mergeCell ref="A7:A22"/>
    <mergeCell ref="B7:B11"/>
    <mergeCell ref="C7:D7"/>
    <mergeCell ref="N7:N11"/>
    <mergeCell ref="O7:O11"/>
    <mergeCell ref="C8:D8"/>
    <mergeCell ref="O12:O16"/>
    <mergeCell ref="C13:D13"/>
    <mergeCell ref="C14:D14"/>
    <mergeCell ref="C15:D15"/>
    <mergeCell ref="C16:D16"/>
    <mergeCell ref="C9:D9"/>
    <mergeCell ref="C10:D10"/>
    <mergeCell ref="C11:D11"/>
    <mergeCell ref="N17:N21"/>
    <mergeCell ref="O17:O21"/>
    <mergeCell ref="C18:D18"/>
    <mergeCell ref="C19:D19"/>
    <mergeCell ref="C20:D20"/>
    <mergeCell ref="C21:D21"/>
    <mergeCell ref="B26:B31"/>
    <mergeCell ref="C26:C28"/>
    <mergeCell ref="D26:D28"/>
    <mergeCell ref="N26:N31"/>
    <mergeCell ref="O26:O30"/>
    <mergeCell ref="C29:C30"/>
    <mergeCell ref="D29:D30"/>
    <mergeCell ref="Q21:R21"/>
    <mergeCell ref="C22:D22"/>
    <mergeCell ref="Q22:R22"/>
    <mergeCell ref="A32:A36"/>
    <mergeCell ref="B32:B33"/>
    <mergeCell ref="C32:D32"/>
    <mergeCell ref="N32:N33"/>
    <mergeCell ref="O32:O33"/>
    <mergeCell ref="C33:D33"/>
    <mergeCell ref="B34:B36"/>
    <mergeCell ref="C34:D34"/>
    <mergeCell ref="N34:N36"/>
    <mergeCell ref="O34:O36"/>
    <mergeCell ref="C35:D35"/>
    <mergeCell ref="C36:D36"/>
    <mergeCell ref="A23:A31"/>
    <mergeCell ref="C23:D23"/>
    <mergeCell ref="B24:B25"/>
    <mergeCell ref="C24:D24"/>
    <mergeCell ref="N24:N25"/>
    <mergeCell ref="O24:O25"/>
    <mergeCell ref="C25:D25"/>
    <mergeCell ref="B17:B21"/>
    <mergeCell ref="C17:D17"/>
    <mergeCell ref="N37:N41"/>
    <mergeCell ref="O37:O41"/>
    <mergeCell ref="C39:D39"/>
    <mergeCell ref="C40:D40"/>
    <mergeCell ref="C41:D41"/>
    <mergeCell ref="Q42:R42"/>
    <mergeCell ref="A44:B51"/>
    <mergeCell ref="C44:D45"/>
    <mergeCell ref="E44:F45"/>
    <mergeCell ref="G44:G45"/>
    <mergeCell ref="H44:I44"/>
    <mergeCell ref="J44:K44"/>
    <mergeCell ref="L44:M44"/>
    <mergeCell ref="N44:N45"/>
    <mergeCell ref="Q56:R56"/>
    <mergeCell ref="A57:G57"/>
    <mergeCell ref="H57:I57"/>
    <mergeCell ref="J57:K57"/>
    <mergeCell ref="L57:M57"/>
    <mergeCell ref="Q50:R50"/>
    <mergeCell ref="C51:G51"/>
    <mergeCell ref="Q51:R51"/>
    <mergeCell ref="A53:G53"/>
    <mergeCell ref="A54:G54"/>
    <mergeCell ref="A55:G55"/>
    <mergeCell ref="Q55:R55"/>
    <mergeCell ref="O46:O50"/>
    <mergeCell ref="C47:D47"/>
    <mergeCell ref="C48:D48"/>
    <mergeCell ref="C49:D49"/>
    <mergeCell ref="C50:G50"/>
    <mergeCell ref="K70:L70"/>
    <mergeCell ref="C72:C73"/>
    <mergeCell ref="A75:O75"/>
    <mergeCell ref="C38:D38"/>
    <mergeCell ref="C70:C71"/>
    <mergeCell ref="D70:D71"/>
    <mergeCell ref="E70:E71"/>
    <mergeCell ref="F70:F71"/>
    <mergeCell ref="G70:H70"/>
    <mergeCell ref="I70:J70"/>
    <mergeCell ref="C61:G61"/>
    <mergeCell ref="C62:G62"/>
    <mergeCell ref="C63:G63"/>
    <mergeCell ref="A65:N65"/>
    <mergeCell ref="A66:B66"/>
    <mergeCell ref="A68:O68"/>
    <mergeCell ref="A56:G56"/>
    <mergeCell ref="O44:O45"/>
    <mergeCell ref="C46:D46"/>
    <mergeCell ref="E46:F49"/>
    <mergeCell ref="G46:G49"/>
    <mergeCell ref="A42:C42"/>
    <mergeCell ref="B37:B41"/>
    <mergeCell ref="C37:D37"/>
  </mergeCells>
  <phoneticPr fontId="18" type="noConversion"/>
  <conditionalFormatting sqref="J55:M55">
    <cfRule type="cellIs" dxfId="1" priority="1" stopIfTrue="1" operator="greaterThan">
      <formula>8</formula>
    </cfRule>
  </conditionalFormatting>
  <dataValidations count="1">
    <dataValidation type="whole" operator="equal" allowBlank="1" showInputMessage="1" showErrorMessage="1" errorTitle="창의적 체험활동 시수 편성 오류" error="이수시간 합계가 편성 단위와 맞지 않습니다." sqref="H51:M51">
      <formula1>#REF!/17</formula1>
    </dataValidation>
  </dataValidations>
  <printOptions horizontalCentered="1"/>
  <pageMargins left="0.25" right="0.25" top="0.61" bottom="0.2" header="0.30000001192092896" footer="0.30000001192092896"/>
  <pageSetup paperSize="9" scale="60" orientation="portrait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view="pageBreakPreview" zoomScaleNormal="100" zoomScaleSheetLayoutView="100" workbookViewId="0">
      <pane xSplit="2" ySplit="6" topLeftCell="C19" activePane="bottomRight" state="frozen"/>
      <selection activeCell="J27" sqref="J27"/>
      <selection pane="topRight" activeCell="J27" sqref="J27"/>
      <selection pane="bottomLeft" activeCell="J27" sqref="J27"/>
      <selection pane="bottomRight" activeCell="J3" sqref="J3:O3"/>
    </sheetView>
  </sheetViews>
  <sheetFormatPr defaultColWidth="9.140625" defaultRowHeight="13.5"/>
  <cols>
    <col min="1" max="1" width="11" style="5" customWidth="1"/>
    <col min="2" max="2" width="10.140625" style="5" bestFit="1" customWidth="1"/>
    <col min="3" max="3" width="19.28515625" style="5" customWidth="1"/>
    <col min="4" max="11" width="6.85546875" style="5" customWidth="1"/>
    <col min="12" max="13" width="6.85546875" style="232" customWidth="1"/>
    <col min="14" max="14" width="5.140625" style="5" customWidth="1"/>
    <col min="15" max="15" width="8.85546875" style="5" customWidth="1"/>
    <col min="16" max="16" width="3.5703125" style="9" customWidth="1"/>
    <col min="17" max="16384" width="9.140625" style="9"/>
  </cols>
  <sheetData>
    <row r="1" spans="1:15" s="80" customFormat="1" ht="38.25">
      <c r="A1" s="519" t="s">
        <v>179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9.5">
      <c r="A2" s="520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</row>
    <row r="3" spans="1:15" ht="26.25">
      <c r="A3" s="2"/>
      <c r="B3" s="2"/>
      <c r="C3" s="2"/>
      <c r="D3" s="2"/>
      <c r="E3" s="2"/>
      <c r="F3" s="2"/>
      <c r="G3" s="2"/>
      <c r="H3" s="2"/>
      <c r="I3" s="2"/>
      <c r="J3" s="522" t="s">
        <v>180</v>
      </c>
      <c r="K3" s="522"/>
      <c r="L3" s="522"/>
      <c r="M3" s="522"/>
      <c r="N3" s="522"/>
      <c r="O3" s="522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31"/>
      <c r="M4" s="231"/>
      <c r="N4" s="2"/>
      <c r="O4" s="2"/>
    </row>
    <row r="5" spans="1:15" ht="20.25" customHeight="1">
      <c r="A5" s="398" t="s">
        <v>50</v>
      </c>
      <c r="B5" s="400" t="s">
        <v>44</v>
      </c>
      <c r="C5" s="523" t="s">
        <v>23</v>
      </c>
      <c r="D5" s="524"/>
      <c r="E5" s="447" t="s">
        <v>94</v>
      </c>
      <c r="F5" s="447" t="s">
        <v>45</v>
      </c>
      <c r="G5" s="447" t="s">
        <v>95</v>
      </c>
      <c r="H5" s="402" t="s">
        <v>24</v>
      </c>
      <c r="I5" s="402"/>
      <c r="J5" s="402" t="s">
        <v>75</v>
      </c>
      <c r="K5" s="402"/>
      <c r="L5" s="402" t="s">
        <v>20</v>
      </c>
      <c r="M5" s="402"/>
      <c r="N5" s="402" t="s">
        <v>40</v>
      </c>
      <c r="O5" s="417" t="s">
        <v>48</v>
      </c>
    </row>
    <row r="6" spans="1:15" ht="20.25" customHeight="1" thickBot="1">
      <c r="A6" s="399"/>
      <c r="B6" s="401"/>
      <c r="C6" s="525"/>
      <c r="D6" s="526"/>
      <c r="E6" s="416"/>
      <c r="F6" s="527"/>
      <c r="G6" s="416"/>
      <c r="H6" s="121" t="s">
        <v>12</v>
      </c>
      <c r="I6" s="121" t="s">
        <v>9</v>
      </c>
      <c r="J6" s="121" t="s">
        <v>12</v>
      </c>
      <c r="K6" s="121" t="s">
        <v>9</v>
      </c>
      <c r="L6" s="211" t="s">
        <v>12</v>
      </c>
      <c r="M6" s="211" t="s">
        <v>9</v>
      </c>
      <c r="N6" s="403"/>
      <c r="O6" s="418"/>
    </row>
    <row r="7" spans="1:15" ht="20.100000000000001" customHeight="1">
      <c r="A7" s="410" t="s">
        <v>22</v>
      </c>
      <c r="B7" s="395" t="s">
        <v>10</v>
      </c>
      <c r="C7" s="505" t="s">
        <v>10</v>
      </c>
      <c r="D7" s="470"/>
      <c r="E7" s="132" t="s">
        <v>92</v>
      </c>
      <c r="F7" s="132">
        <v>8</v>
      </c>
      <c r="G7" s="94">
        <v>8</v>
      </c>
      <c r="H7" s="94">
        <v>4</v>
      </c>
      <c r="I7" s="60">
        <v>4</v>
      </c>
      <c r="J7" s="60"/>
      <c r="K7" s="60"/>
      <c r="L7" s="60"/>
      <c r="M7" s="60"/>
      <c r="N7" s="484">
        <f>SUM(H7:M11)</f>
        <v>28</v>
      </c>
      <c r="O7" s="376">
        <v>10</v>
      </c>
    </row>
    <row r="8" spans="1:15" ht="19.5" customHeight="1">
      <c r="A8" s="411"/>
      <c r="B8" s="467"/>
      <c r="C8" s="508" t="s">
        <v>76</v>
      </c>
      <c r="D8" s="486"/>
      <c r="E8" s="133" t="s">
        <v>93</v>
      </c>
      <c r="F8" s="133">
        <v>5</v>
      </c>
      <c r="G8" s="115">
        <v>5</v>
      </c>
      <c r="H8" s="115"/>
      <c r="I8" s="59"/>
      <c r="J8" s="59"/>
      <c r="K8" s="59">
        <v>5</v>
      </c>
      <c r="L8" s="59"/>
      <c r="M8" s="59"/>
      <c r="N8" s="485"/>
      <c r="O8" s="377"/>
    </row>
    <row r="9" spans="1:15" ht="19.5" customHeight="1">
      <c r="A9" s="411"/>
      <c r="B9" s="467"/>
      <c r="C9" s="508" t="s">
        <v>58</v>
      </c>
      <c r="D9" s="486"/>
      <c r="E9" s="133" t="s">
        <v>93</v>
      </c>
      <c r="F9" s="133">
        <v>5</v>
      </c>
      <c r="G9" s="115">
        <v>5</v>
      </c>
      <c r="H9" s="115"/>
      <c r="I9" s="59"/>
      <c r="J9" s="59"/>
      <c r="K9" s="59"/>
      <c r="L9" s="59"/>
      <c r="M9" s="59">
        <v>5</v>
      </c>
      <c r="N9" s="485"/>
      <c r="O9" s="377"/>
    </row>
    <row r="10" spans="1:15" ht="19.5" customHeight="1">
      <c r="A10" s="411"/>
      <c r="B10" s="467"/>
      <c r="C10" s="508" t="s">
        <v>86</v>
      </c>
      <c r="D10" s="486"/>
      <c r="E10" s="134" t="s">
        <v>93</v>
      </c>
      <c r="F10" s="134">
        <v>5</v>
      </c>
      <c r="G10" s="61">
        <v>5</v>
      </c>
      <c r="H10" s="61"/>
      <c r="I10" s="62"/>
      <c r="J10" s="62"/>
      <c r="K10" s="62"/>
      <c r="L10" s="62">
        <v>5</v>
      </c>
      <c r="M10" s="62"/>
      <c r="N10" s="485"/>
      <c r="O10" s="377"/>
    </row>
    <row r="11" spans="1:15" ht="20.100000000000001" customHeight="1" thickBot="1">
      <c r="A11" s="411"/>
      <c r="B11" s="468"/>
      <c r="C11" s="518" t="s">
        <v>57</v>
      </c>
      <c r="D11" s="510"/>
      <c r="E11" s="134" t="s">
        <v>93</v>
      </c>
      <c r="F11" s="134">
        <v>5</v>
      </c>
      <c r="G11" s="61">
        <v>5</v>
      </c>
      <c r="H11" s="61"/>
      <c r="I11" s="62"/>
      <c r="J11" s="62">
        <v>5</v>
      </c>
      <c r="K11" s="62"/>
      <c r="L11" s="62"/>
      <c r="M11" s="62"/>
      <c r="N11" s="517"/>
      <c r="O11" s="378"/>
    </row>
    <row r="12" spans="1:15" ht="20.100000000000001" customHeight="1">
      <c r="A12" s="411"/>
      <c r="B12" s="395" t="s">
        <v>15</v>
      </c>
      <c r="C12" s="505" t="s">
        <v>15</v>
      </c>
      <c r="D12" s="470"/>
      <c r="E12" s="132" t="s">
        <v>92</v>
      </c>
      <c r="F12" s="132">
        <v>8</v>
      </c>
      <c r="G12" s="94">
        <v>8</v>
      </c>
      <c r="H12" s="94">
        <v>4</v>
      </c>
      <c r="I12" s="60">
        <v>4</v>
      </c>
      <c r="J12" s="60"/>
      <c r="K12" s="60"/>
      <c r="L12" s="60"/>
      <c r="M12" s="60"/>
      <c r="N12" s="484">
        <f>SUM(H12:M16)</f>
        <v>31</v>
      </c>
      <c r="O12" s="376">
        <v>10</v>
      </c>
    </row>
    <row r="13" spans="1:15" ht="20.100000000000001" customHeight="1">
      <c r="A13" s="411"/>
      <c r="B13" s="467"/>
      <c r="C13" s="441" t="s">
        <v>201</v>
      </c>
      <c r="D13" s="486"/>
      <c r="E13" s="135" t="s">
        <v>93</v>
      </c>
      <c r="F13" s="135">
        <v>5</v>
      </c>
      <c r="G13" s="66">
        <v>3</v>
      </c>
      <c r="H13" s="66"/>
      <c r="I13" s="67"/>
      <c r="J13" s="67">
        <v>3</v>
      </c>
      <c r="K13" s="67"/>
      <c r="L13" s="67"/>
      <c r="M13" s="67"/>
      <c r="N13" s="485"/>
      <c r="O13" s="377"/>
    </row>
    <row r="14" spans="1:15" ht="20.100000000000001" customHeight="1">
      <c r="A14" s="411"/>
      <c r="B14" s="467"/>
      <c r="C14" s="441" t="s">
        <v>260</v>
      </c>
      <c r="D14" s="486"/>
      <c r="E14" s="135" t="s">
        <v>93</v>
      </c>
      <c r="F14" s="135">
        <v>5</v>
      </c>
      <c r="G14" s="224" t="s">
        <v>261</v>
      </c>
      <c r="H14" s="66"/>
      <c r="I14" s="67"/>
      <c r="J14" s="67">
        <v>3</v>
      </c>
      <c r="K14" s="67">
        <v>3</v>
      </c>
      <c r="L14" s="67"/>
      <c r="M14" s="67"/>
      <c r="N14" s="485"/>
      <c r="O14" s="377"/>
    </row>
    <row r="15" spans="1:15" ht="20.100000000000001" customHeight="1">
      <c r="A15" s="411"/>
      <c r="B15" s="467"/>
      <c r="C15" s="441" t="s">
        <v>281</v>
      </c>
      <c r="D15" s="486"/>
      <c r="E15" s="331" t="s">
        <v>202</v>
      </c>
      <c r="F15" s="332">
        <v>5</v>
      </c>
      <c r="G15" s="224">
        <v>6</v>
      </c>
      <c r="H15" s="66"/>
      <c r="I15" s="67"/>
      <c r="J15" s="67"/>
      <c r="K15" s="67">
        <v>3</v>
      </c>
      <c r="L15" s="67">
        <v>3</v>
      </c>
      <c r="M15" s="67"/>
      <c r="N15" s="485"/>
      <c r="O15" s="377"/>
    </row>
    <row r="16" spans="1:15" ht="33.75" customHeight="1" thickBot="1">
      <c r="A16" s="411"/>
      <c r="B16" s="467"/>
      <c r="C16" s="441" t="s">
        <v>279</v>
      </c>
      <c r="D16" s="486"/>
      <c r="E16" s="331" t="s">
        <v>280</v>
      </c>
      <c r="F16" s="330">
        <v>5</v>
      </c>
      <c r="G16" s="115">
        <v>8</v>
      </c>
      <c r="H16" s="115"/>
      <c r="I16" s="59"/>
      <c r="J16" s="59"/>
      <c r="K16" s="59"/>
      <c r="L16" s="59">
        <v>3</v>
      </c>
      <c r="M16" s="59">
        <v>5</v>
      </c>
      <c r="N16" s="485"/>
      <c r="O16" s="377"/>
    </row>
    <row r="17" spans="1:19" ht="19.5" customHeight="1">
      <c r="A17" s="411"/>
      <c r="B17" s="395" t="s">
        <v>16</v>
      </c>
      <c r="C17" s="505" t="s">
        <v>16</v>
      </c>
      <c r="D17" s="470"/>
      <c r="E17" s="132" t="s">
        <v>92</v>
      </c>
      <c r="F17" s="132">
        <v>8</v>
      </c>
      <c r="G17" s="94">
        <v>8</v>
      </c>
      <c r="H17" s="94">
        <v>4</v>
      </c>
      <c r="I17" s="60">
        <v>4</v>
      </c>
      <c r="J17" s="60"/>
      <c r="K17" s="60"/>
      <c r="L17" s="60"/>
      <c r="M17" s="60"/>
      <c r="N17" s="484">
        <f>SUM(H17:M21)</f>
        <v>28</v>
      </c>
      <c r="O17" s="376">
        <v>10</v>
      </c>
    </row>
    <row r="18" spans="1:19" ht="19.5" customHeight="1">
      <c r="A18" s="411"/>
      <c r="B18" s="467"/>
      <c r="C18" s="508" t="s">
        <v>7</v>
      </c>
      <c r="D18" s="486"/>
      <c r="E18" s="133" t="s">
        <v>93</v>
      </c>
      <c r="F18" s="133">
        <v>5</v>
      </c>
      <c r="G18" s="115">
        <v>5</v>
      </c>
      <c r="H18" s="115"/>
      <c r="I18" s="59"/>
      <c r="J18" s="59">
        <v>5</v>
      </c>
      <c r="K18" s="59"/>
      <c r="L18" s="59"/>
      <c r="M18" s="59"/>
      <c r="N18" s="485"/>
      <c r="O18" s="377"/>
    </row>
    <row r="19" spans="1:19" ht="19.5" customHeight="1">
      <c r="A19" s="411"/>
      <c r="B19" s="467"/>
      <c r="C19" s="508" t="s">
        <v>84</v>
      </c>
      <c r="D19" s="486"/>
      <c r="E19" s="133" t="s">
        <v>93</v>
      </c>
      <c r="F19" s="133">
        <v>5</v>
      </c>
      <c r="G19" s="115">
        <v>5</v>
      </c>
      <c r="H19" s="115"/>
      <c r="I19" s="59"/>
      <c r="J19" s="59"/>
      <c r="K19" s="59"/>
      <c r="L19" s="59">
        <v>5</v>
      </c>
      <c r="M19" s="59"/>
      <c r="N19" s="485"/>
      <c r="O19" s="377"/>
    </row>
    <row r="20" spans="1:19" ht="19.5" customHeight="1">
      <c r="A20" s="411"/>
      <c r="B20" s="467"/>
      <c r="C20" s="508" t="s">
        <v>32</v>
      </c>
      <c r="D20" s="486"/>
      <c r="E20" s="133" t="s">
        <v>93</v>
      </c>
      <c r="F20" s="133">
        <v>5</v>
      </c>
      <c r="G20" s="115">
        <v>5</v>
      </c>
      <c r="H20" s="115"/>
      <c r="I20" s="59"/>
      <c r="J20" s="59"/>
      <c r="K20" s="59">
        <v>5</v>
      </c>
      <c r="L20" s="59"/>
      <c r="M20" s="59"/>
      <c r="N20" s="485"/>
      <c r="O20" s="377"/>
    </row>
    <row r="21" spans="1:19" ht="20.100000000000001" customHeight="1" thickBot="1">
      <c r="A21" s="411"/>
      <c r="B21" s="468"/>
      <c r="C21" s="509" t="s">
        <v>266</v>
      </c>
      <c r="D21" s="510"/>
      <c r="E21" s="134" t="s">
        <v>181</v>
      </c>
      <c r="F21" s="134">
        <v>5</v>
      </c>
      <c r="G21" s="61">
        <v>5</v>
      </c>
      <c r="H21" s="61"/>
      <c r="I21" s="62"/>
      <c r="J21" s="62"/>
      <c r="K21" s="62"/>
      <c r="L21" s="62"/>
      <c r="M21" s="62">
        <v>5</v>
      </c>
      <c r="N21" s="517"/>
      <c r="O21" s="378"/>
      <c r="Q21" s="474" t="s">
        <v>31</v>
      </c>
      <c r="R21" s="474"/>
    </row>
    <row r="22" spans="1:19" ht="20.100000000000001" customHeight="1" thickBot="1">
      <c r="A22" s="411"/>
      <c r="B22" s="126" t="s">
        <v>77</v>
      </c>
      <c r="C22" s="491" t="s">
        <v>77</v>
      </c>
      <c r="D22" s="492"/>
      <c r="E22" s="136" t="s">
        <v>92</v>
      </c>
      <c r="F22" s="136">
        <v>5</v>
      </c>
      <c r="G22" s="74">
        <v>6</v>
      </c>
      <c r="H22" s="74">
        <v>1</v>
      </c>
      <c r="I22" s="75">
        <v>1</v>
      </c>
      <c r="J22" s="75"/>
      <c r="K22" s="75"/>
      <c r="L22" s="75">
        <v>2</v>
      </c>
      <c r="M22" s="219">
        <v>2</v>
      </c>
      <c r="N22" s="128">
        <f>SUM(H22:M22)</f>
        <v>6</v>
      </c>
      <c r="O22" s="96">
        <v>6</v>
      </c>
      <c r="Q22" s="471" t="str">
        <f>IF(SUM(N7:N22)&gt;(N41/2),"FALSE","TRUE")</f>
        <v>TRUE</v>
      </c>
      <c r="R22" s="472"/>
    </row>
    <row r="23" spans="1:19" ht="20.100000000000001" customHeight="1" thickBot="1">
      <c r="A23" s="410" t="s">
        <v>17</v>
      </c>
      <c r="B23" s="120" t="s">
        <v>18</v>
      </c>
      <c r="C23" s="502" t="s">
        <v>61</v>
      </c>
      <c r="D23" s="503"/>
      <c r="E23" s="137" t="s">
        <v>92</v>
      </c>
      <c r="F23" s="137">
        <v>8</v>
      </c>
      <c r="G23" s="94">
        <v>8</v>
      </c>
      <c r="H23" s="94">
        <v>4</v>
      </c>
      <c r="I23" s="60">
        <v>4</v>
      </c>
      <c r="J23" s="60"/>
      <c r="K23" s="97"/>
      <c r="L23" s="97"/>
      <c r="M23" s="97"/>
      <c r="N23" s="127">
        <f>SUM(H23:M23)</f>
        <v>8</v>
      </c>
      <c r="O23" s="119">
        <v>10</v>
      </c>
      <c r="P23" s="99"/>
      <c r="R23" s="98"/>
      <c r="S23" s="98"/>
    </row>
    <row r="24" spans="1:19" ht="20.100000000000001" customHeight="1" thickBot="1">
      <c r="A24" s="411"/>
      <c r="B24" s="504" t="s">
        <v>85</v>
      </c>
      <c r="C24" s="505" t="s">
        <v>59</v>
      </c>
      <c r="D24" s="470"/>
      <c r="E24" s="132" t="s">
        <v>92</v>
      </c>
      <c r="F24" s="132">
        <v>8</v>
      </c>
      <c r="G24" s="94">
        <v>8</v>
      </c>
      <c r="H24" s="94">
        <v>4</v>
      </c>
      <c r="I24" s="60">
        <v>4</v>
      </c>
      <c r="J24" s="60"/>
      <c r="K24" s="60"/>
      <c r="L24" s="60"/>
      <c r="M24" s="60"/>
      <c r="N24" s="506">
        <f>SUM(H24:M25)</f>
        <v>10</v>
      </c>
      <c r="O24" s="507">
        <v>12</v>
      </c>
    </row>
    <row r="25" spans="1:19" ht="20.100000000000001" customHeight="1" thickBot="1">
      <c r="A25" s="411"/>
      <c r="B25" s="504"/>
      <c r="C25" s="508" t="s">
        <v>71</v>
      </c>
      <c r="D25" s="486"/>
      <c r="E25" s="133" t="s">
        <v>92</v>
      </c>
      <c r="F25" s="133">
        <v>2</v>
      </c>
      <c r="G25" s="115">
        <v>2</v>
      </c>
      <c r="H25" s="115">
        <v>1</v>
      </c>
      <c r="I25" s="59">
        <v>1</v>
      </c>
      <c r="J25" s="59"/>
      <c r="K25" s="59"/>
      <c r="L25" s="59"/>
      <c r="M25" s="59"/>
      <c r="N25" s="506"/>
      <c r="O25" s="507"/>
    </row>
    <row r="26" spans="1:19" s="123" customFormat="1" ht="27" customHeight="1">
      <c r="A26" s="411"/>
      <c r="B26" s="395" t="s">
        <v>55</v>
      </c>
      <c r="C26" s="511" t="s">
        <v>286</v>
      </c>
      <c r="D26" s="513" t="s">
        <v>182</v>
      </c>
      <c r="E26" s="138" t="s">
        <v>184</v>
      </c>
      <c r="F26" s="138">
        <v>5</v>
      </c>
      <c r="G26" s="109">
        <v>6</v>
      </c>
      <c r="H26" s="97"/>
      <c r="I26" s="97"/>
      <c r="J26" s="97">
        <v>3</v>
      </c>
      <c r="K26" s="97">
        <v>3</v>
      </c>
      <c r="L26" s="97"/>
      <c r="M26" s="97"/>
      <c r="N26" s="484">
        <f>SUM(J26:M31)</f>
        <v>34</v>
      </c>
      <c r="O26" s="376"/>
    </row>
    <row r="27" spans="1:19" s="209" customFormat="1" ht="27" customHeight="1">
      <c r="A27" s="411"/>
      <c r="B27" s="467"/>
      <c r="C27" s="512"/>
      <c r="D27" s="514"/>
      <c r="E27" s="139" t="s">
        <v>78</v>
      </c>
      <c r="F27" s="139">
        <v>5</v>
      </c>
      <c r="G27" s="110">
        <v>6</v>
      </c>
      <c r="H27" s="107"/>
      <c r="I27" s="107"/>
      <c r="J27" s="107">
        <v>3</v>
      </c>
      <c r="K27" s="107">
        <v>3</v>
      </c>
      <c r="L27" s="107"/>
      <c r="M27" s="107"/>
      <c r="N27" s="485"/>
      <c r="O27" s="377"/>
    </row>
    <row r="28" spans="1:19" s="123" customFormat="1" ht="25.5" customHeight="1" thickBot="1">
      <c r="A28" s="411"/>
      <c r="B28" s="467"/>
      <c r="C28" s="512"/>
      <c r="D28" s="433"/>
      <c r="E28" s="140" t="s">
        <v>184</v>
      </c>
      <c r="F28" s="140">
        <v>5</v>
      </c>
      <c r="G28" s="108">
        <v>6</v>
      </c>
      <c r="H28" s="106"/>
      <c r="I28" s="106"/>
      <c r="J28" s="106">
        <v>3</v>
      </c>
      <c r="K28" s="106">
        <v>3</v>
      </c>
      <c r="L28" s="106"/>
      <c r="M28" s="106"/>
      <c r="N28" s="485"/>
      <c r="O28" s="377"/>
    </row>
    <row r="29" spans="1:19" s="123" customFormat="1" ht="30.75" customHeight="1">
      <c r="A29" s="411"/>
      <c r="B29" s="467"/>
      <c r="C29" s="511" t="s">
        <v>187</v>
      </c>
      <c r="D29" s="515" t="s">
        <v>183</v>
      </c>
      <c r="E29" s="138" t="s">
        <v>202</v>
      </c>
      <c r="F29" s="138">
        <v>5</v>
      </c>
      <c r="G29" s="109">
        <v>6</v>
      </c>
      <c r="H29" s="97"/>
      <c r="I29" s="97"/>
      <c r="J29" s="97"/>
      <c r="K29" s="97"/>
      <c r="L29" s="97">
        <v>3</v>
      </c>
      <c r="M29" s="97">
        <v>3</v>
      </c>
      <c r="N29" s="485"/>
      <c r="O29" s="377"/>
    </row>
    <row r="30" spans="1:19" s="123" customFormat="1" ht="30.75" customHeight="1" thickBot="1">
      <c r="A30" s="411"/>
      <c r="B30" s="467"/>
      <c r="C30" s="512"/>
      <c r="D30" s="516"/>
      <c r="E30" s="140" t="s">
        <v>202</v>
      </c>
      <c r="F30" s="140">
        <v>5</v>
      </c>
      <c r="G30" s="108">
        <v>6</v>
      </c>
      <c r="H30" s="106"/>
      <c r="I30" s="106"/>
      <c r="J30" s="106"/>
      <c r="K30" s="106"/>
      <c r="L30" s="106">
        <v>3</v>
      </c>
      <c r="M30" s="106">
        <v>3</v>
      </c>
      <c r="N30" s="485"/>
      <c r="O30" s="377"/>
    </row>
    <row r="31" spans="1:19" s="209" customFormat="1" ht="54.75" thickBot="1">
      <c r="A31" s="412"/>
      <c r="B31" s="468"/>
      <c r="C31" s="218" t="s">
        <v>188</v>
      </c>
      <c r="D31" s="227" t="s">
        <v>185</v>
      </c>
      <c r="E31" s="136" t="s">
        <v>181</v>
      </c>
      <c r="F31" s="136">
        <v>5</v>
      </c>
      <c r="G31" s="73">
        <v>4</v>
      </c>
      <c r="H31" s="219"/>
      <c r="I31" s="219"/>
      <c r="J31" s="219"/>
      <c r="K31" s="219"/>
      <c r="L31" s="219">
        <v>2</v>
      </c>
      <c r="M31" s="219">
        <v>2</v>
      </c>
      <c r="N31" s="497"/>
      <c r="O31" s="212"/>
    </row>
    <row r="32" spans="1:19" ht="20.100000000000001" customHeight="1">
      <c r="A32" s="410" t="s">
        <v>56</v>
      </c>
      <c r="B32" s="467" t="s">
        <v>6</v>
      </c>
      <c r="C32" s="493" t="s">
        <v>6</v>
      </c>
      <c r="D32" s="494"/>
      <c r="E32" s="135" t="s">
        <v>93</v>
      </c>
      <c r="F32" s="135">
        <v>5</v>
      </c>
      <c r="G32" s="329" t="s">
        <v>272</v>
      </c>
      <c r="H32" s="66">
        <v>2</v>
      </c>
      <c r="I32" s="67">
        <v>2</v>
      </c>
      <c r="J32" s="67"/>
      <c r="K32" s="67"/>
      <c r="L32" s="67"/>
      <c r="M32" s="67"/>
      <c r="N32" s="485">
        <f>SUM(H32:M33)</f>
        <v>10</v>
      </c>
      <c r="O32" s="377">
        <v>10</v>
      </c>
      <c r="P32" s="99"/>
    </row>
    <row r="33" spans="1:20" ht="20.100000000000001" customHeight="1" thickBot="1">
      <c r="A33" s="411"/>
      <c r="B33" s="467"/>
      <c r="C33" s="441" t="s">
        <v>186</v>
      </c>
      <c r="D33" s="486"/>
      <c r="E33" s="133" t="s">
        <v>184</v>
      </c>
      <c r="F33" s="133">
        <v>5</v>
      </c>
      <c r="G33" s="115">
        <v>6</v>
      </c>
      <c r="H33" s="115"/>
      <c r="I33" s="59"/>
      <c r="J33" s="59">
        <v>2</v>
      </c>
      <c r="K33" s="59">
        <v>2</v>
      </c>
      <c r="L33" s="59">
        <v>1</v>
      </c>
      <c r="M33" s="59">
        <v>1</v>
      </c>
      <c r="N33" s="485"/>
      <c r="O33" s="377"/>
      <c r="P33" s="99"/>
    </row>
    <row r="34" spans="1:20" ht="20.100000000000001" customHeight="1">
      <c r="A34" s="411"/>
      <c r="B34" s="395" t="s">
        <v>8</v>
      </c>
      <c r="C34" s="495" t="s">
        <v>189</v>
      </c>
      <c r="D34" s="496"/>
      <c r="E34" s="221" t="s">
        <v>184</v>
      </c>
      <c r="F34" s="221">
        <v>5</v>
      </c>
      <c r="G34" s="222">
        <v>4</v>
      </c>
      <c r="H34" s="111">
        <v>1</v>
      </c>
      <c r="I34" s="112">
        <v>1</v>
      </c>
      <c r="J34" s="112"/>
      <c r="K34" s="112"/>
      <c r="L34" s="112">
        <v>1</v>
      </c>
      <c r="M34" s="213">
        <v>1</v>
      </c>
      <c r="N34" s="484">
        <f>SUM(H34:M36)</f>
        <v>10</v>
      </c>
      <c r="O34" s="376">
        <v>10</v>
      </c>
      <c r="P34" s="99"/>
      <c r="T34" s="98"/>
    </row>
    <row r="35" spans="1:20" ht="20.100000000000001" customHeight="1">
      <c r="A35" s="411"/>
      <c r="B35" s="467"/>
      <c r="C35" s="498" t="s">
        <v>191</v>
      </c>
      <c r="D35" s="499"/>
      <c r="E35" s="223" t="s">
        <v>93</v>
      </c>
      <c r="F35" s="223">
        <v>5</v>
      </c>
      <c r="G35" s="224" t="s">
        <v>194</v>
      </c>
      <c r="H35" s="61"/>
      <c r="I35" s="62"/>
      <c r="J35" s="62">
        <v>1</v>
      </c>
      <c r="K35" s="62">
        <v>1</v>
      </c>
      <c r="L35" s="62"/>
      <c r="M35" s="114"/>
      <c r="N35" s="485"/>
      <c r="O35" s="377"/>
      <c r="P35" s="99"/>
      <c r="T35" s="98"/>
    </row>
    <row r="36" spans="1:20" ht="28.5" customHeight="1" thickBot="1">
      <c r="A36" s="412"/>
      <c r="B36" s="468"/>
      <c r="C36" s="500" t="s">
        <v>190</v>
      </c>
      <c r="D36" s="501"/>
      <c r="E36" s="225" t="s">
        <v>184</v>
      </c>
      <c r="F36" s="225">
        <v>5</v>
      </c>
      <c r="G36" s="226">
        <v>4</v>
      </c>
      <c r="H36" s="116">
        <v>1</v>
      </c>
      <c r="I36" s="113">
        <v>1</v>
      </c>
      <c r="J36" s="113"/>
      <c r="K36" s="113"/>
      <c r="L36" s="113">
        <v>1</v>
      </c>
      <c r="M36" s="70">
        <v>1</v>
      </c>
      <c r="N36" s="497"/>
      <c r="O36" s="378"/>
      <c r="P36" s="99"/>
      <c r="T36" s="98"/>
    </row>
    <row r="37" spans="1:20" ht="20.100000000000001" customHeight="1">
      <c r="A37" s="122"/>
      <c r="B37" s="395" t="s">
        <v>37</v>
      </c>
      <c r="C37" s="469" t="s">
        <v>259</v>
      </c>
      <c r="D37" s="470"/>
      <c r="E37" s="132" t="s">
        <v>93</v>
      </c>
      <c r="F37" s="132">
        <v>5</v>
      </c>
      <c r="G37" s="220" t="s">
        <v>192</v>
      </c>
      <c r="H37" s="94">
        <v>4</v>
      </c>
      <c r="I37" s="60">
        <v>4</v>
      </c>
      <c r="J37" s="60"/>
      <c r="K37" s="60"/>
      <c r="L37" s="60"/>
      <c r="M37" s="213"/>
      <c r="N37" s="484">
        <f>SUM(H37:M40)</f>
        <v>21</v>
      </c>
      <c r="O37" s="376">
        <v>16</v>
      </c>
    </row>
    <row r="38" spans="1:20" ht="27" customHeight="1">
      <c r="A38" s="122"/>
      <c r="B38" s="467"/>
      <c r="C38" s="441" t="s">
        <v>195</v>
      </c>
      <c r="D38" s="486"/>
      <c r="E38" s="133" t="s">
        <v>93</v>
      </c>
      <c r="F38" s="133">
        <v>5</v>
      </c>
      <c r="G38" s="115">
        <v>4</v>
      </c>
      <c r="H38" s="115"/>
      <c r="I38" s="59"/>
      <c r="J38" s="59">
        <v>2</v>
      </c>
      <c r="K38" s="59">
        <v>2</v>
      </c>
      <c r="L38" s="59"/>
      <c r="M38" s="69"/>
      <c r="N38" s="485"/>
      <c r="O38" s="377"/>
    </row>
    <row r="39" spans="1:20" ht="34.5" customHeight="1">
      <c r="A39" s="122" t="s">
        <v>66</v>
      </c>
      <c r="B39" s="467"/>
      <c r="C39" s="441" t="s">
        <v>273</v>
      </c>
      <c r="D39" s="486"/>
      <c r="E39" s="133" t="s">
        <v>184</v>
      </c>
      <c r="F39" s="133">
        <v>5</v>
      </c>
      <c r="G39" s="115">
        <v>5</v>
      </c>
      <c r="H39" s="115">
        <v>1</v>
      </c>
      <c r="I39" s="59">
        <v>1</v>
      </c>
      <c r="J39" s="59">
        <v>1</v>
      </c>
      <c r="K39" s="59">
        <v>1</v>
      </c>
      <c r="L39" s="59"/>
      <c r="M39" s="69">
        <v>1</v>
      </c>
      <c r="N39" s="485"/>
      <c r="O39" s="377"/>
    </row>
    <row r="40" spans="1:20" ht="24.75" customHeight="1" thickBot="1">
      <c r="A40" s="122"/>
      <c r="B40" s="468"/>
      <c r="C40" s="487" t="s">
        <v>274</v>
      </c>
      <c r="D40" s="488"/>
      <c r="E40" s="141" t="s">
        <v>93</v>
      </c>
      <c r="F40" s="141">
        <v>5</v>
      </c>
      <c r="G40" s="115">
        <v>4</v>
      </c>
      <c r="H40" s="115"/>
      <c r="I40" s="59"/>
      <c r="J40" s="59"/>
      <c r="K40" s="59"/>
      <c r="L40" s="59">
        <v>2</v>
      </c>
      <c r="M40" s="69">
        <v>2</v>
      </c>
      <c r="N40" s="485"/>
      <c r="O40" s="377"/>
    </row>
    <row r="41" spans="1:20" ht="13.5" customHeight="1" thickBot="1">
      <c r="A41" s="464" t="s">
        <v>29</v>
      </c>
      <c r="B41" s="465"/>
      <c r="C41" s="466"/>
      <c r="D41" s="100" t="s">
        <v>2</v>
      </c>
      <c r="E41" s="100"/>
      <c r="F41" s="100"/>
      <c r="G41" s="100" t="s">
        <v>2</v>
      </c>
      <c r="H41" s="100">
        <f t="shared" ref="H41:N41" si="0">SUM(H7:H40)</f>
        <v>31</v>
      </c>
      <c r="I41" s="100">
        <f t="shared" si="0"/>
        <v>31</v>
      </c>
      <c r="J41" s="100">
        <f t="shared" si="0"/>
        <v>31</v>
      </c>
      <c r="K41" s="100">
        <f t="shared" si="0"/>
        <v>31</v>
      </c>
      <c r="L41" s="104">
        <f t="shared" si="0"/>
        <v>31</v>
      </c>
      <c r="M41" s="104">
        <f t="shared" si="0"/>
        <v>31</v>
      </c>
      <c r="N41" s="105">
        <f t="shared" si="0"/>
        <v>186</v>
      </c>
      <c r="O41" s="101">
        <v>180</v>
      </c>
      <c r="Q41" s="477" t="b">
        <f>N41&gt;=180</f>
        <v>1</v>
      </c>
      <c r="R41" s="478"/>
    </row>
    <row r="42" spans="1:20" ht="4.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6"/>
    </row>
    <row r="43" spans="1:20" ht="13.5" customHeight="1">
      <c r="A43" s="419" t="s">
        <v>26</v>
      </c>
      <c r="B43" s="420"/>
      <c r="C43" s="364" t="s">
        <v>82</v>
      </c>
      <c r="D43" s="365"/>
      <c r="E43" s="373" t="s">
        <v>53</v>
      </c>
      <c r="F43" s="373"/>
      <c r="G43" s="490" t="s">
        <v>96</v>
      </c>
      <c r="H43" s="373" t="s">
        <v>24</v>
      </c>
      <c r="I43" s="373"/>
      <c r="J43" s="373" t="s">
        <v>75</v>
      </c>
      <c r="K43" s="373"/>
      <c r="L43" s="373" t="s">
        <v>20</v>
      </c>
      <c r="M43" s="373"/>
      <c r="N43" s="364" t="s">
        <v>13</v>
      </c>
      <c r="O43" s="374" t="s">
        <v>19</v>
      </c>
    </row>
    <row r="44" spans="1:20">
      <c r="A44" s="421"/>
      <c r="B44" s="382"/>
      <c r="C44" s="366"/>
      <c r="D44" s="367"/>
      <c r="E44" s="489"/>
      <c r="F44" s="489"/>
      <c r="G44" s="489"/>
      <c r="H44" s="8" t="s">
        <v>12</v>
      </c>
      <c r="I44" s="8" t="s">
        <v>9</v>
      </c>
      <c r="J44" s="8" t="s">
        <v>12</v>
      </c>
      <c r="K44" s="8" t="s">
        <v>9</v>
      </c>
      <c r="L44" s="214" t="s">
        <v>12</v>
      </c>
      <c r="M44" s="214" t="s">
        <v>9</v>
      </c>
      <c r="N44" s="366"/>
      <c r="O44" s="375"/>
    </row>
    <row r="45" spans="1:20">
      <c r="A45" s="421"/>
      <c r="B45" s="382"/>
      <c r="C45" s="358" t="s">
        <v>69</v>
      </c>
      <c r="D45" s="463"/>
      <c r="E45" s="358">
        <v>408</v>
      </c>
      <c r="F45" s="358"/>
      <c r="G45" s="358">
        <f>SUM(H49:M49)</f>
        <v>408</v>
      </c>
      <c r="H45" s="129">
        <v>30</v>
      </c>
      <c r="I45" s="129">
        <v>30</v>
      </c>
      <c r="J45" s="129">
        <v>30</v>
      </c>
      <c r="K45" s="129">
        <v>30</v>
      </c>
      <c r="L45" s="215">
        <v>30</v>
      </c>
      <c r="M45" s="215">
        <v>30</v>
      </c>
      <c r="N45" s="117">
        <f>SUM(H45:M45)</f>
        <v>180</v>
      </c>
      <c r="O45" s="424">
        <v>408</v>
      </c>
    </row>
    <row r="46" spans="1:20">
      <c r="A46" s="421"/>
      <c r="B46" s="382"/>
      <c r="C46" s="358" t="s">
        <v>63</v>
      </c>
      <c r="D46" s="463"/>
      <c r="E46" s="358"/>
      <c r="F46" s="358"/>
      <c r="G46" s="358"/>
      <c r="H46" s="129">
        <v>17</v>
      </c>
      <c r="I46" s="129">
        <v>17</v>
      </c>
      <c r="J46" s="129">
        <v>17</v>
      </c>
      <c r="K46" s="129">
        <v>17</v>
      </c>
      <c r="L46" s="215">
        <v>17</v>
      </c>
      <c r="M46" s="215">
        <v>17</v>
      </c>
      <c r="N46" s="117">
        <f>SUM(H46:M46)</f>
        <v>102</v>
      </c>
      <c r="O46" s="377"/>
    </row>
    <row r="47" spans="1:20">
      <c r="A47" s="421"/>
      <c r="B47" s="382"/>
      <c r="C47" s="358" t="s">
        <v>70</v>
      </c>
      <c r="D47" s="463"/>
      <c r="E47" s="358"/>
      <c r="F47" s="358"/>
      <c r="G47" s="358"/>
      <c r="H47" s="129">
        <v>4</v>
      </c>
      <c r="I47" s="129">
        <v>4</v>
      </c>
      <c r="J47" s="129">
        <v>4</v>
      </c>
      <c r="K47" s="129">
        <v>4</v>
      </c>
      <c r="L47" s="215">
        <v>4</v>
      </c>
      <c r="M47" s="215">
        <v>4</v>
      </c>
      <c r="N47" s="117">
        <f>SUM(H47:M47)</f>
        <v>24</v>
      </c>
      <c r="O47" s="377"/>
    </row>
    <row r="48" spans="1:20">
      <c r="A48" s="421"/>
      <c r="B48" s="382"/>
      <c r="C48" s="358" t="s">
        <v>39</v>
      </c>
      <c r="D48" s="463"/>
      <c r="E48" s="358"/>
      <c r="F48" s="358"/>
      <c r="G48" s="358"/>
      <c r="H48" s="129">
        <v>17</v>
      </c>
      <c r="I48" s="129">
        <v>17</v>
      </c>
      <c r="J48" s="129">
        <v>17</v>
      </c>
      <c r="K48" s="129">
        <v>17</v>
      </c>
      <c r="L48" s="215">
        <v>17</v>
      </c>
      <c r="M48" s="215">
        <v>17</v>
      </c>
      <c r="N48" s="117">
        <f>SUM(H48:M48)</f>
        <v>102</v>
      </c>
      <c r="O48" s="377"/>
    </row>
    <row r="49" spans="1:24" ht="14.25" thickBot="1">
      <c r="A49" s="421"/>
      <c r="B49" s="382"/>
      <c r="C49" s="427" t="s">
        <v>38</v>
      </c>
      <c r="D49" s="428"/>
      <c r="E49" s="428"/>
      <c r="F49" s="428"/>
      <c r="G49" s="371"/>
      <c r="H49" s="117">
        <f t="shared" ref="H49:N49" si="1">SUM(H45:H48)</f>
        <v>68</v>
      </c>
      <c r="I49" s="117">
        <f t="shared" si="1"/>
        <v>68</v>
      </c>
      <c r="J49" s="117">
        <f t="shared" si="1"/>
        <v>68</v>
      </c>
      <c r="K49" s="117">
        <f t="shared" si="1"/>
        <v>68</v>
      </c>
      <c r="L49" s="210">
        <f t="shared" si="1"/>
        <v>68</v>
      </c>
      <c r="M49" s="210">
        <f t="shared" si="1"/>
        <v>68</v>
      </c>
      <c r="N49" s="124">
        <f t="shared" si="1"/>
        <v>408</v>
      </c>
      <c r="O49" s="361"/>
      <c r="Q49" s="474" t="s">
        <v>64</v>
      </c>
      <c r="R49" s="474"/>
    </row>
    <row r="50" spans="1:24" ht="14.25" thickBot="1">
      <c r="A50" s="422"/>
      <c r="B50" s="423"/>
      <c r="C50" s="475" t="s">
        <v>25</v>
      </c>
      <c r="D50" s="476"/>
      <c r="E50" s="476"/>
      <c r="F50" s="476"/>
      <c r="G50" s="372"/>
      <c r="H50" s="103">
        <f t="shared" ref="H50:M50" si="2">ROUND(H49/17,0)</f>
        <v>4</v>
      </c>
      <c r="I50" s="103">
        <f t="shared" si="2"/>
        <v>4</v>
      </c>
      <c r="J50" s="103">
        <f t="shared" si="2"/>
        <v>4</v>
      </c>
      <c r="K50" s="103">
        <f t="shared" si="2"/>
        <v>4</v>
      </c>
      <c r="L50" s="103">
        <f t="shared" si="2"/>
        <v>4</v>
      </c>
      <c r="M50" s="103">
        <f t="shared" si="2"/>
        <v>4</v>
      </c>
      <c r="N50" s="125">
        <f>SUM(H50:M50)</f>
        <v>24</v>
      </c>
      <c r="O50" s="118">
        <v>24</v>
      </c>
      <c r="Q50" s="477" t="b">
        <f>N50&gt;=O50</f>
        <v>1</v>
      </c>
      <c r="R50" s="478"/>
    </row>
    <row r="51" spans="1:24" ht="3.75" customHeight="1" thickBot="1"/>
    <row r="52" spans="1:24" ht="13.5" customHeight="1">
      <c r="A52" s="391" t="s">
        <v>49</v>
      </c>
      <c r="B52" s="392"/>
      <c r="C52" s="392"/>
      <c r="D52" s="392"/>
      <c r="E52" s="392"/>
      <c r="F52" s="392"/>
      <c r="G52" s="479"/>
      <c r="H52" s="131">
        <v>12</v>
      </c>
      <c r="I52" s="131">
        <v>12</v>
      </c>
      <c r="J52" s="131">
        <v>11</v>
      </c>
      <c r="K52" s="131">
        <v>11</v>
      </c>
      <c r="L52" s="131">
        <v>12</v>
      </c>
      <c r="M52" s="131">
        <v>12</v>
      </c>
      <c r="N52" s="26"/>
      <c r="O52" s="27"/>
    </row>
    <row r="53" spans="1:24" ht="13.5" customHeight="1">
      <c r="A53" s="480" t="s">
        <v>0</v>
      </c>
      <c r="B53" s="481"/>
      <c r="C53" s="481"/>
      <c r="D53" s="481"/>
      <c r="E53" s="481"/>
      <c r="F53" s="481"/>
      <c r="G53" s="482"/>
      <c r="H53" s="93">
        <v>5</v>
      </c>
      <c r="I53" s="93">
        <v>5</v>
      </c>
      <c r="J53" s="102">
        <v>3</v>
      </c>
      <c r="K53" s="235" t="s">
        <v>268</v>
      </c>
      <c r="L53" s="235" t="s">
        <v>283</v>
      </c>
      <c r="M53" s="235" t="s">
        <v>267</v>
      </c>
      <c r="N53" s="44"/>
      <c r="O53" s="22"/>
    </row>
    <row r="54" spans="1:24" ht="13.5" customHeight="1" thickBot="1">
      <c r="A54" s="480" t="s">
        <v>88</v>
      </c>
      <c r="B54" s="481"/>
      <c r="C54" s="481"/>
      <c r="D54" s="481"/>
      <c r="E54" s="481"/>
      <c r="F54" s="481"/>
      <c r="G54" s="482"/>
      <c r="H54" s="93">
        <v>7</v>
      </c>
      <c r="I54" s="93">
        <v>7</v>
      </c>
      <c r="J54" s="102">
        <v>8</v>
      </c>
      <c r="K54" s="235" t="s">
        <v>269</v>
      </c>
      <c r="L54" s="235" t="s">
        <v>284</v>
      </c>
      <c r="M54" s="235" t="s">
        <v>270</v>
      </c>
      <c r="N54" s="44"/>
      <c r="O54" s="22"/>
      <c r="Q54" s="483" t="s">
        <v>67</v>
      </c>
      <c r="R54" s="483"/>
    </row>
    <row r="55" spans="1:24" ht="14.25" customHeight="1" thickBot="1">
      <c r="A55" s="339" t="s">
        <v>27</v>
      </c>
      <c r="B55" s="340"/>
      <c r="C55" s="340"/>
      <c r="D55" s="340"/>
      <c r="E55" s="340"/>
      <c r="F55" s="340"/>
      <c r="G55" s="462"/>
      <c r="H55" s="44">
        <f t="shared" ref="H55:M55" si="3">H41+H50</f>
        <v>35</v>
      </c>
      <c r="I55" s="44">
        <f t="shared" si="3"/>
        <v>35</v>
      </c>
      <c r="J55" s="44">
        <f t="shared" si="3"/>
        <v>35</v>
      </c>
      <c r="K55" s="44">
        <f t="shared" si="3"/>
        <v>35</v>
      </c>
      <c r="L55" s="44">
        <f t="shared" si="3"/>
        <v>35</v>
      </c>
      <c r="M55" s="44">
        <f t="shared" si="3"/>
        <v>35</v>
      </c>
      <c r="N55" s="44">
        <f>N50+N41</f>
        <v>210</v>
      </c>
      <c r="O55" s="22">
        <v>204</v>
      </c>
      <c r="Q55" s="471" t="b">
        <f>N55&gt;=O55</f>
        <v>1</v>
      </c>
      <c r="R55" s="472"/>
    </row>
    <row r="56" spans="1:24" ht="14.25" customHeight="1" thickBot="1">
      <c r="A56" s="351" t="s">
        <v>28</v>
      </c>
      <c r="B56" s="352"/>
      <c r="C56" s="352"/>
      <c r="D56" s="352"/>
      <c r="E56" s="352"/>
      <c r="F56" s="352"/>
      <c r="G56" s="473"/>
      <c r="H56" s="344">
        <f>H55+I55</f>
        <v>70</v>
      </c>
      <c r="I56" s="344"/>
      <c r="J56" s="344">
        <f>J55+K55</f>
        <v>70</v>
      </c>
      <c r="K56" s="344"/>
      <c r="L56" s="344">
        <f>L55+M55</f>
        <v>70</v>
      </c>
      <c r="M56" s="344"/>
      <c r="N56" s="19"/>
      <c r="O56" s="20"/>
    </row>
    <row r="57" spans="1:24" ht="8.25" customHeight="1">
      <c r="O57" s="9"/>
      <c r="Q57" s="123"/>
      <c r="R57" s="123"/>
      <c r="S57" s="123"/>
      <c r="T57" s="123"/>
    </row>
    <row r="58" spans="1:24" ht="8.25" customHeight="1">
      <c r="O58" s="9"/>
      <c r="Q58" s="123"/>
      <c r="R58" s="123"/>
      <c r="S58" s="123"/>
      <c r="T58" s="123"/>
    </row>
    <row r="59" spans="1:24" ht="19.5" customHeight="1" thickBot="1">
      <c r="A59" s="5" t="s">
        <v>30</v>
      </c>
      <c r="N59" s="9"/>
      <c r="O59" s="9"/>
      <c r="Q59" s="123"/>
      <c r="R59" s="123"/>
      <c r="S59" s="123"/>
      <c r="T59" s="123"/>
    </row>
    <row r="60" spans="1:24" ht="15" customHeight="1">
      <c r="A60" s="16" t="s">
        <v>21</v>
      </c>
      <c r="B60" s="95" t="s">
        <v>3</v>
      </c>
      <c r="C60" s="450" t="s">
        <v>80</v>
      </c>
      <c r="D60" s="451"/>
      <c r="E60" s="451"/>
      <c r="F60" s="451"/>
      <c r="G60" s="452"/>
      <c r="N60" s="9"/>
      <c r="O60" s="9"/>
      <c r="Q60" s="123"/>
      <c r="R60" s="123"/>
      <c r="S60" s="123"/>
      <c r="T60" s="123"/>
    </row>
    <row r="61" spans="1:24" ht="15" customHeight="1">
      <c r="A61" s="81" t="s">
        <v>81</v>
      </c>
      <c r="B61" s="228" t="s">
        <v>196</v>
      </c>
      <c r="C61" s="453" t="s">
        <v>199</v>
      </c>
      <c r="D61" s="454"/>
      <c r="E61" s="454"/>
      <c r="F61" s="454"/>
      <c r="G61" s="455"/>
      <c r="N61" s="9"/>
      <c r="O61" s="9"/>
      <c r="Q61" s="123"/>
      <c r="R61" s="123"/>
      <c r="S61" s="123"/>
      <c r="T61" s="123"/>
    </row>
    <row r="62" spans="1:24" ht="15" customHeight="1" thickBot="1">
      <c r="A62" s="12" t="s">
        <v>14</v>
      </c>
      <c r="B62" s="229" t="s">
        <v>197</v>
      </c>
      <c r="C62" s="456" t="s">
        <v>198</v>
      </c>
      <c r="D62" s="457"/>
      <c r="E62" s="457"/>
      <c r="F62" s="457"/>
      <c r="G62" s="458"/>
      <c r="K62" s="230" t="s">
        <v>200</v>
      </c>
      <c r="N62" s="9"/>
      <c r="O62" s="9"/>
      <c r="Q62" s="123"/>
      <c r="R62" s="123"/>
      <c r="S62" s="123"/>
      <c r="T62" s="123"/>
    </row>
    <row r="63" spans="1:24" ht="14.25" thickBot="1">
      <c r="O63" s="145"/>
      <c r="Q63" s="123"/>
      <c r="R63" s="123"/>
      <c r="S63" s="123"/>
      <c r="T63" s="123"/>
    </row>
    <row r="64" spans="1:24" s="123" customFormat="1" ht="22.5" customHeight="1">
      <c r="A64" s="45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34"/>
      <c r="P64" s="34"/>
      <c r="U64" s="9"/>
      <c r="V64" s="9"/>
      <c r="W64" s="9"/>
      <c r="X64" s="9"/>
    </row>
    <row r="65" spans="1:20" ht="16.5">
      <c r="A65" s="460" t="s">
        <v>42</v>
      </c>
      <c r="B65" s="460"/>
      <c r="C65" s="34"/>
      <c r="D65" s="55"/>
      <c r="E65" s="55"/>
      <c r="F65" s="55"/>
      <c r="G65" s="55"/>
      <c r="H65" s="55"/>
      <c r="I65" s="55"/>
      <c r="J65" s="55"/>
      <c r="K65" s="55"/>
      <c r="L65" s="233"/>
      <c r="M65" s="233"/>
      <c r="N65" s="55"/>
      <c r="O65" s="55"/>
      <c r="Q65" s="123"/>
      <c r="R65" s="123"/>
      <c r="S65" s="123"/>
      <c r="T65" s="123"/>
    </row>
    <row r="66" spans="1:20" ht="8.25" customHeight="1">
      <c r="O66" s="9"/>
      <c r="Q66" s="123"/>
      <c r="R66" s="123"/>
      <c r="S66" s="123"/>
      <c r="T66" s="123"/>
    </row>
    <row r="67" spans="1:20" ht="131.25" customHeight="1">
      <c r="A67" s="461" t="s">
        <v>33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Q67" s="123"/>
      <c r="R67" s="123"/>
      <c r="S67" s="123"/>
      <c r="T67" s="123"/>
    </row>
    <row r="68" spans="1:20" s="91" customFormat="1" ht="6" customHeight="1" thickBot="1">
      <c r="A68" s="89"/>
      <c r="B68" s="89"/>
      <c r="C68" s="89"/>
      <c r="D68" s="89"/>
      <c r="E68" s="89"/>
      <c r="F68" s="89"/>
      <c r="G68" s="89"/>
      <c r="H68" s="90"/>
      <c r="I68" s="90"/>
      <c r="J68" s="90"/>
      <c r="K68" s="90"/>
      <c r="L68" s="234"/>
      <c r="M68" s="234"/>
      <c r="N68" s="90"/>
      <c r="O68" s="90"/>
      <c r="Q68" s="92"/>
      <c r="R68" s="92"/>
      <c r="S68" s="92"/>
      <c r="T68" s="92"/>
    </row>
    <row r="69" spans="1:20" ht="13.5" customHeight="1">
      <c r="A69" s="82"/>
      <c r="B69" s="88" t="s">
        <v>47</v>
      </c>
      <c r="C69" s="443" t="s">
        <v>23</v>
      </c>
      <c r="D69" s="445" t="s">
        <v>97</v>
      </c>
      <c r="E69" s="447" t="s">
        <v>98</v>
      </c>
      <c r="F69" s="447" t="s">
        <v>99</v>
      </c>
      <c r="G69" s="449" t="s">
        <v>101</v>
      </c>
      <c r="H69" s="400"/>
      <c r="I69" s="402" t="s">
        <v>75</v>
      </c>
      <c r="J69" s="402"/>
      <c r="K69" s="402" t="s">
        <v>20</v>
      </c>
      <c r="L69" s="437"/>
      <c r="O69" s="9"/>
      <c r="Q69" s="123"/>
      <c r="R69" s="123"/>
      <c r="S69" s="123"/>
      <c r="T69" s="123"/>
    </row>
    <row r="70" spans="1:20">
      <c r="C70" s="444"/>
      <c r="D70" s="446"/>
      <c r="E70" s="448"/>
      <c r="F70" s="448"/>
      <c r="G70" s="142" t="s">
        <v>100</v>
      </c>
      <c r="H70" s="130" t="s">
        <v>9</v>
      </c>
      <c r="I70" s="130" t="s">
        <v>12</v>
      </c>
      <c r="J70" s="130" t="s">
        <v>9</v>
      </c>
      <c r="K70" s="130" t="s">
        <v>12</v>
      </c>
      <c r="L70" s="83" t="s">
        <v>9</v>
      </c>
      <c r="O70" s="9"/>
      <c r="Q70" s="123"/>
      <c r="R70" s="123"/>
      <c r="S70" s="123"/>
      <c r="T70" s="123"/>
    </row>
    <row r="71" spans="1:20" ht="20.25" customHeight="1">
      <c r="C71" s="438" t="s">
        <v>90</v>
      </c>
      <c r="D71" s="143" t="s">
        <v>93</v>
      </c>
      <c r="E71" s="84">
        <v>5</v>
      </c>
      <c r="F71" s="84">
        <v>6</v>
      </c>
      <c r="G71" s="84"/>
      <c r="H71" s="84"/>
      <c r="I71" s="84">
        <v>3</v>
      </c>
      <c r="J71" s="84">
        <v>3</v>
      </c>
      <c r="K71" s="84"/>
      <c r="L71" s="85"/>
      <c r="O71" s="9"/>
      <c r="Q71" s="123"/>
      <c r="R71" s="123"/>
      <c r="S71" s="123"/>
      <c r="T71" s="123"/>
    </row>
    <row r="72" spans="1:20" ht="20.25" customHeight="1" thickBot="1">
      <c r="C72" s="439"/>
      <c r="D72" s="144" t="s">
        <v>93</v>
      </c>
      <c r="E72" s="86">
        <v>5</v>
      </c>
      <c r="F72" s="86">
        <v>6</v>
      </c>
      <c r="G72" s="86"/>
      <c r="H72" s="86"/>
      <c r="I72" s="86">
        <v>3</v>
      </c>
      <c r="J72" s="86">
        <v>3</v>
      </c>
      <c r="K72" s="86"/>
      <c r="L72" s="87"/>
      <c r="O72" s="9"/>
      <c r="Q72" s="123"/>
      <c r="R72" s="123"/>
      <c r="S72" s="123"/>
      <c r="T72" s="123"/>
    </row>
    <row r="73" spans="1:20">
      <c r="O73" s="9"/>
      <c r="Q73" s="123"/>
      <c r="R73" s="123"/>
      <c r="S73" s="123"/>
      <c r="T73" s="123"/>
    </row>
    <row r="74" spans="1:20" ht="42" customHeight="1">
      <c r="A74" s="440" t="s">
        <v>102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Q74" s="123"/>
      <c r="R74" s="123"/>
      <c r="S74" s="123"/>
      <c r="T74" s="123"/>
    </row>
  </sheetData>
  <mergeCells count="122">
    <mergeCell ref="A54:G54"/>
    <mergeCell ref="A53:G53"/>
    <mergeCell ref="A52:G52"/>
    <mergeCell ref="C50:G50"/>
    <mergeCell ref="A23:A31"/>
    <mergeCell ref="B26:B31"/>
    <mergeCell ref="N26:N31"/>
    <mergeCell ref="C13:D13"/>
    <mergeCell ref="N12:N16"/>
    <mergeCell ref="C26:C28"/>
    <mergeCell ref="D26:D28"/>
    <mergeCell ref="N32:N33"/>
    <mergeCell ref="N43:N44"/>
    <mergeCell ref="A7:A22"/>
    <mergeCell ref="C15:D15"/>
    <mergeCell ref="A1:O1"/>
    <mergeCell ref="J3:O3"/>
    <mergeCell ref="A5:A6"/>
    <mergeCell ref="B5:B6"/>
    <mergeCell ref="C5:D6"/>
    <mergeCell ref="G5:G6"/>
    <mergeCell ref="H5:I5"/>
    <mergeCell ref="J5:K5"/>
    <mergeCell ref="L5:M5"/>
    <mergeCell ref="A2:O2"/>
    <mergeCell ref="O12:O16"/>
    <mergeCell ref="C14:D14"/>
    <mergeCell ref="C16:D16"/>
    <mergeCell ref="N5:N6"/>
    <mergeCell ref="O5:O6"/>
    <mergeCell ref="B7:B11"/>
    <mergeCell ref="C7:D7"/>
    <mergeCell ref="N7:N11"/>
    <mergeCell ref="O7:O11"/>
    <mergeCell ref="C8:D8"/>
    <mergeCell ref="C9:D9"/>
    <mergeCell ref="C10:D10"/>
    <mergeCell ref="E5:E6"/>
    <mergeCell ref="F5:F6"/>
    <mergeCell ref="C11:D11"/>
    <mergeCell ref="B12:B16"/>
    <mergeCell ref="C12:D12"/>
    <mergeCell ref="Q21:R21"/>
    <mergeCell ref="C22:D22"/>
    <mergeCell ref="Q22:R22"/>
    <mergeCell ref="C23:D23"/>
    <mergeCell ref="B24:B25"/>
    <mergeCell ref="C24:D24"/>
    <mergeCell ref="N24:N25"/>
    <mergeCell ref="B17:B21"/>
    <mergeCell ref="C17:D17"/>
    <mergeCell ref="N17:N21"/>
    <mergeCell ref="O17:O21"/>
    <mergeCell ref="C18:D18"/>
    <mergeCell ref="C19:D19"/>
    <mergeCell ref="C20:D20"/>
    <mergeCell ref="C21:D21"/>
    <mergeCell ref="O24:O25"/>
    <mergeCell ref="C25:D25"/>
    <mergeCell ref="O32:O33"/>
    <mergeCell ref="C33:D33"/>
    <mergeCell ref="B34:B36"/>
    <mergeCell ref="C34:D34"/>
    <mergeCell ref="N34:N36"/>
    <mergeCell ref="O26:O30"/>
    <mergeCell ref="C29:C30"/>
    <mergeCell ref="D29:D30"/>
    <mergeCell ref="Q41:R41"/>
    <mergeCell ref="O34:O36"/>
    <mergeCell ref="C35:D35"/>
    <mergeCell ref="C36:D36"/>
    <mergeCell ref="B37:B40"/>
    <mergeCell ref="C37:D37"/>
    <mergeCell ref="N37:N40"/>
    <mergeCell ref="O37:O40"/>
    <mergeCell ref="C38:D38"/>
    <mergeCell ref="C39:D39"/>
    <mergeCell ref="C40:D40"/>
    <mergeCell ref="A41:C41"/>
    <mergeCell ref="A32:A36"/>
    <mergeCell ref="B32:B33"/>
    <mergeCell ref="C32:D32"/>
    <mergeCell ref="O43:O44"/>
    <mergeCell ref="C45:D45"/>
    <mergeCell ref="O45:O49"/>
    <mergeCell ref="C46:D46"/>
    <mergeCell ref="C47:D47"/>
    <mergeCell ref="C48:D48"/>
    <mergeCell ref="A43:B50"/>
    <mergeCell ref="C43:D44"/>
    <mergeCell ref="H43:I43"/>
    <mergeCell ref="J43:K43"/>
    <mergeCell ref="C49:G49"/>
    <mergeCell ref="E43:F44"/>
    <mergeCell ref="G43:G44"/>
    <mergeCell ref="E45:F48"/>
    <mergeCell ref="G45:G48"/>
    <mergeCell ref="L43:M43"/>
    <mergeCell ref="Q55:R55"/>
    <mergeCell ref="H56:I56"/>
    <mergeCell ref="J56:K56"/>
    <mergeCell ref="L56:M56"/>
    <mergeCell ref="Q49:R49"/>
    <mergeCell ref="Q50:R50"/>
    <mergeCell ref="Q54:R54"/>
    <mergeCell ref="A74:O74"/>
    <mergeCell ref="E69:E70"/>
    <mergeCell ref="A64:N64"/>
    <mergeCell ref="A65:B65"/>
    <mergeCell ref="A67:O67"/>
    <mergeCell ref="C69:C70"/>
    <mergeCell ref="D69:D70"/>
    <mergeCell ref="I69:J69"/>
    <mergeCell ref="F69:F70"/>
    <mergeCell ref="G69:H69"/>
    <mergeCell ref="K69:L69"/>
    <mergeCell ref="C71:C72"/>
    <mergeCell ref="C60:G60"/>
    <mergeCell ref="C61:G61"/>
    <mergeCell ref="C62:G62"/>
    <mergeCell ref="A55:G55"/>
    <mergeCell ref="A56:G56"/>
  </mergeCells>
  <phoneticPr fontId="18" type="noConversion"/>
  <conditionalFormatting sqref="J54:M54">
    <cfRule type="cellIs" dxfId="0" priority="1" stopIfTrue="1" operator="greaterThan">
      <formula>8</formula>
    </cfRule>
  </conditionalFormatting>
  <dataValidations disablePrompts="1" count="1">
    <dataValidation type="whole" operator="equal" allowBlank="1" showInputMessage="1" showErrorMessage="1" errorTitle="창의적 체험활동 시수 편성 오류" error="이수시간 합계가 편성 단위와 맞지 않습니다." sqref="H50:M50">
      <formula1>#REF!/17</formula1>
    </dataValidation>
  </dataValidations>
  <printOptions horizontalCentered="1"/>
  <pageMargins left="0.25" right="0.25" top="0.61" bottom="0.2" header="0.30000001192092896" footer="0.30000001192092896"/>
  <pageSetup paperSize="9" scale="60" orientation="portrait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8"/>
  <sheetViews>
    <sheetView view="pageBreakPreview" topLeftCell="A19" zoomScaleNormal="100" zoomScaleSheetLayoutView="100" workbookViewId="0">
      <selection activeCell="W30" sqref="W30"/>
    </sheetView>
  </sheetViews>
  <sheetFormatPr defaultRowHeight="16.5"/>
  <cols>
    <col min="1" max="1" width="7.140625" style="146" customWidth="1"/>
    <col min="2" max="2" width="7.85546875" style="146" customWidth="1"/>
    <col min="3" max="3" width="20.28515625" style="146" customWidth="1"/>
    <col min="4" max="4" width="6.42578125" style="147" customWidth="1"/>
    <col min="5" max="16" width="5.28515625" style="147" customWidth="1"/>
    <col min="17" max="19" width="8.140625" style="147" customWidth="1"/>
    <col min="20" max="16384" width="9.140625" style="146"/>
  </cols>
  <sheetData>
    <row r="1" spans="1:19" ht="45.75" customHeight="1">
      <c r="A1" s="558" t="s">
        <v>130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</row>
    <row r="2" spans="1:19" s="181" customFormat="1" ht="27" customHeight="1" thickBot="1">
      <c r="A2" s="183"/>
      <c r="B2" s="183"/>
      <c r="C2" s="183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570" t="s">
        <v>287</v>
      </c>
      <c r="Q2" s="570"/>
      <c r="R2" s="570"/>
      <c r="S2" s="570"/>
    </row>
    <row r="3" spans="1:19" s="179" customFormat="1" ht="18" customHeight="1">
      <c r="A3" s="559" t="s">
        <v>129</v>
      </c>
      <c r="B3" s="552" t="s">
        <v>128</v>
      </c>
      <c r="C3" s="549" t="s">
        <v>127</v>
      </c>
      <c r="D3" s="552" t="s">
        <v>126</v>
      </c>
      <c r="E3" s="563" t="s">
        <v>125</v>
      </c>
      <c r="F3" s="564"/>
      <c r="G3" s="547" t="s">
        <v>124</v>
      </c>
      <c r="H3" s="562"/>
      <c r="I3" s="547" t="s">
        <v>123</v>
      </c>
      <c r="J3" s="548"/>
      <c r="K3" s="548"/>
      <c r="L3" s="548"/>
      <c r="M3" s="547" t="s">
        <v>122</v>
      </c>
      <c r="N3" s="548"/>
      <c r="O3" s="548"/>
      <c r="P3" s="548"/>
      <c r="Q3" s="563" t="s">
        <v>121</v>
      </c>
      <c r="R3" s="564"/>
      <c r="S3" s="567" t="s">
        <v>120</v>
      </c>
    </row>
    <row r="4" spans="1:19" s="179" customFormat="1" ht="18" customHeight="1">
      <c r="A4" s="560"/>
      <c r="B4" s="550"/>
      <c r="C4" s="550"/>
      <c r="D4" s="550"/>
      <c r="E4" s="565" t="s">
        <v>118</v>
      </c>
      <c r="F4" s="565" t="s">
        <v>117</v>
      </c>
      <c r="G4" s="550" t="s">
        <v>119</v>
      </c>
      <c r="H4" s="550"/>
      <c r="I4" s="550" t="s">
        <v>118</v>
      </c>
      <c r="J4" s="550"/>
      <c r="K4" s="553" t="s">
        <v>117</v>
      </c>
      <c r="L4" s="554"/>
      <c r="M4" s="550" t="s">
        <v>118</v>
      </c>
      <c r="N4" s="550"/>
      <c r="O4" s="553" t="s">
        <v>117</v>
      </c>
      <c r="P4" s="554"/>
      <c r="Q4" s="565" t="s">
        <v>118</v>
      </c>
      <c r="R4" s="565" t="s">
        <v>117</v>
      </c>
      <c r="S4" s="568"/>
    </row>
    <row r="5" spans="1:19" s="179" customFormat="1" ht="18" customHeight="1" thickBot="1">
      <c r="A5" s="561"/>
      <c r="B5" s="551"/>
      <c r="C5" s="551"/>
      <c r="D5" s="551"/>
      <c r="E5" s="566"/>
      <c r="F5" s="566"/>
      <c r="G5" s="180" t="s">
        <v>12</v>
      </c>
      <c r="H5" s="180" t="s">
        <v>9</v>
      </c>
      <c r="I5" s="180" t="s">
        <v>12</v>
      </c>
      <c r="J5" s="180" t="s">
        <v>9</v>
      </c>
      <c r="K5" s="180" t="s">
        <v>116</v>
      </c>
      <c r="L5" s="180" t="s">
        <v>115</v>
      </c>
      <c r="M5" s="180" t="s">
        <v>12</v>
      </c>
      <c r="N5" s="180" t="s">
        <v>9</v>
      </c>
      <c r="O5" s="180" t="s">
        <v>116</v>
      </c>
      <c r="P5" s="180" t="s">
        <v>115</v>
      </c>
      <c r="Q5" s="566"/>
      <c r="R5" s="566"/>
      <c r="S5" s="569"/>
    </row>
    <row r="6" spans="1:19" s="148" customFormat="1" ht="17.25" customHeight="1">
      <c r="A6" s="544" t="s">
        <v>22</v>
      </c>
      <c r="B6" s="576" t="s">
        <v>10</v>
      </c>
      <c r="C6" s="248" t="s">
        <v>203</v>
      </c>
      <c r="D6" s="171">
        <v>5</v>
      </c>
      <c r="E6" s="170">
        <f t="shared" ref="E6:E16" si="0">SUM(G6:H6)+SUM(I6:J6)+SUM(M6:N6)</f>
        <v>4</v>
      </c>
      <c r="F6" s="170">
        <f t="shared" ref="F6:F16" si="1">SUM(G6:H6)+SUM(K6:L6)+SUM(O6:P6)</f>
        <v>4</v>
      </c>
      <c r="G6" s="236">
        <v>4</v>
      </c>
      <c r="H6" s="237"/>
      <c r="I6" s="238"/>
      <c r="J6" s="239"/>
      <c r="K6" s="239"/>
      <c r="L6" s="240"/>
      <c r="M6" s="241"/>
      <c r="N6" s="239"/>
      <c r="O6" s="239"/>
      <c r="P6" s="237"/>
      <c r="Q6" s="530">
        <f>SUM(G6:H11)+SUM(I6:J11)+SUM(M6:N11)</f>
        <v>32</v>
      </c>
      <c r="R6" s="530">
        <f>SUM(G6:H11)+SUM(K6:L11)+SUM(O6:P11)</f>
        <v>26</v>
      </c>
      <c r="S6" s="528">
        <v>10</v>
      </c>
    </row>
    <row r="7" spans="1:19" s="148" customFormat="1" ht="17.25" customHeight="1">
      <c r="A7" s="545"/>
      <c r="B7" s="577"/>
      <c r="C7" s="248" t="s">
        <v>204</v>
      </c>
      <c r="D7" s="167">
        <v>5</v>
      </c>
      <c r="E7" s="166">
        <f t="shared" si="0"/>
        <v>4</v>
      </c>
      <c r="F7" s="166">
        <f t="shared" si="1"/>
        <v>4</v>
      </c>
      <c r="G7" s="241"/>
      <c r="H7" s="242">
        <v>4</v>
      </c>
      <c r="I7" s="238"/>
      <c r="J7" s="239"/>
      <c r="K7" s="239"/>
      <c r="L7" s="240"/>
      <c r="M7" s="241"/>
      <c r="N7" s="239"/>
      <c r="O7" s="239"/>
      <c r="P7" s="237"/>
      <c r="Q7" s="531"/>
      <c r="R7" s="531"/>
      <c r="S7" s="529"/>
    </row>
    <row r="8" spans="1:19" s="148" customFormat="1" ht="17.25" customHeight="1">
      <c r="A8" s="545"/>
      <c r="B8" s="577"/>
      <c r="C8" s="248" t="s">
        <v>205</v>
      </c>
      <c r="D8" s="167">
        <v>5</v>
      </c>
      <c r="E8" s="166">
        <f t="shared" si="0"/>
        <v>6</v>
      </c>
      <c r="F8" s="166">
        <f t="shared" si="1"/>
        <v>4</v>
      </c>
      <c r="G8" s="241"/>
      <c r="H8" s="237"/>
      <c r="I8" s="238">
        <v>6</v>
      </c>
      <c r="J8" s="239"/>
      <c r="K8" s="239">
        <v>4</v>
      </c>
      <c r="L8" s="240"/>
      <c r="M8" s="236"/>
      <c r="N8" s="239"/>
      <c r="O8" s="243"/>
      <c r="P8" s="237"/>
      <c r="Q8" s="531"/>
      <c r="R8" s="531"/>
      <c r="S8" s="529"/>
    </row>
    <row r="9" spans="1:19" s="148" customFormat="1" ht="17.25" customHeight="1">
      <c r="A9" s="545"/>
      <c r="B9" s="577"/>
      <c r="C9" s="248" t="s">
        <v>76</v>
      </c>
      <c r="D9" s="167">
        <v>5</v>
      </c>
      <c r="E9" s="166">
        <f t="shared" si="0"/>
        <v>6</v>
      </c>
      <c r="F9" s="166">
        <f t="shared" si="1"/>
        <v>4</v>
      </c>
      <c r="G9" s="241"/>
      <c r="H9" s="237"/>
      <c r="I9" s="238"/>
      <c r="J9" s="239">
        <v>6</v>
      </c>
      <c r="K9" s="239"/>
      <c r="L9" s="240">
        <v>4</v>
      </c>
      <c r="M9" s="241"/>
      <c r="N9" s="243"/>
      <c r="O9" s="239"/>
      <c r="P9" s="242"/>
      <c r="Q9" s="531"/>
      <c r="R9" s="531"/>
      <c r="S9" s="529"/>
    </row>
    <row r="10" spans="1:19" s="148" customFormat="1" ht="17.25" customHeight="1">
      <c r="A10" s="545"/>
      <c r="B10" s="577"/>
      <c r="C10" s="248" t="s">
        <v>206</v>
      </c>
      <c r="D10" s="167">
        <v>5</v>
      </c>
      <c r="E10" s="166">
        <f t="shared" si="0"/>
        <v>6</v>
      </c>
      <c r="F10" s="166">
        <f t="shared" si="1"/>
        <v>5</v>
      </c>
      <c r="G10" s="241"/>
      <c r="H10" s="237"/>
      <c r="I10" s="244"/>
      <c r="J10" s="239"/>
      <c r="K10" s="243"/>
      <c r="L10" s="240"/>
      <c r="M10" s="241">
        <v>6</v>
      </c>
      <c r="N10" s="239"/>
      <c r="O10" s="239">
        <v>5</v>
      </c>
      <c r="P10" s="237"/>
      <c r="Q10" s="531"/>
      <c r="R10" s="531"/>
      <c r="S10" s="529"/>
    </row>
    <row r="11" spans="1:19" s="148" customFormat="1" ht="17.25" customHeight="1" thickBot="1">
      <c r="A11" s="545"/>
      <c r="B11" s="540"/>
      <c r="C11" s="257" t="s">
        <v>207</v>
      </c>
      <c r="D11" s="195">
        <v>5</v>
      </c>
      <c r="E11" s="196">
        <f t="shared" si="0"/>
        <v>6</v>
      </c>
      <c r="F11" s="196">
        <f t="shared" si="1"/>
        <v>5</v>
      </c>
      <c r="G11" s="258"/>
      <c r="H11" s="263"/>
      <c r="I11" s="260"/>
      <c r="J11" s="266"/>
      <c r="K11" s="261"/>
      <c r="L11" s="267"/>
      <c r="M11" s="258"/>
      <c r="N11" s="261">
        <v>6</v>
      </c>
      <c r="O11" s="261"/>
      <c r="P11" s="263">
        <v>5</v>
      </c>
      <c r="Q11" s="531"/>
      <c r="R11" s="531"/>
      <c r="S11" s="529"/>
    </row>
    <row r="12" spans="1:19" s="148" customFormat="1" ht="17.25" customHeight="1">
      <c r="A12" s="545"/>
      <c r="B12" s="576" t="s">
        <v>15</v>
      </c>
      <c r="C12" s="282" t="s">
        <v>87</v>
      </c>
      <c r="D12" s="171">
        <v>5</v>
      </c>
      <c r="E12" s="170">
        <f t="shared" si="0"/>
        <v>4</v>
      </c>
      <c r="F12" s="170">
        <f t="shared" si="1"/>
        <v>4</v>
      </c>
      <c r="G12" s="283">
        <v>4</v>
      </c>
      <c r="H12" s="289"/>
      <c r="I12" s="285"/>
      <c r="J12" s="286"/>
      <c r="K12" s="286"/>
      <c r="L12" s="287"/>
      <c r="M12" s="288"/>
      <c r="N12" s="286"/>
      <c r="O12" s="286"/>
      <c r="P12" s="289"/>
      <c r="Q12" s="530">
        <f>SUM(G12:H20)+SUM(I12:J20)+SUM(M12:N20)</f>
        <v>28</v>
      </c>
      <c r="R12" s="530">
        <f>SUM(G12:H20)+SUM(K12:L20)+SUM(O12:P20)</f>
        <v>38</v>
      </c>
      <c r="S12" s="528">
        <v>10</v>
      </c>
    </row>
    <row r="13" spans="1:19" s="148" customFormat="1" ht="17.25" customHeight="1">
      <c r="A13" s="545"/>
      <c r="B13" s="577"/>
      <c r="C13" s="248" t="s">
        <v>83</v>
      </c>
      <c r="D13" s="167">
        <v>5</v>
      </c>
      <c r="E13" s="166">
        <f t="shared" si="0"/>
        <v>4</v>
      </c>
      <c r="F13" s="166">
        <f t="shared" si="1"/>
        <v>4</v>
      </c>
      <c r="G13" s="241"/>
      <c r="H13" s="242">
        <v>4</v>
      </c>
      <c r="I13" s="238"/>
      <c r="J13" s="239"/>
      <c r="K13" s="239"/>
      <c r="L13" s="240"/>
      <c r="M13" s="241"/>
      <c r="N13" s="239"/>
      <c r="O13" s="239"/>
      <c r="P13" s="237"/>
      <c r="Q13" s="531"/>
      <c r="R13" s="531"/>
      <c r="S13" s="529"/>
    </row>
    <row r="14" spans="1:19" s="148" customFormat="1" ht="17.25" customHeight="1">
      <c r="A14" s="545"/>
      <c r="B14" s="577"/>
      <c r="C14" s="248" t="s">
        <v>208</v>
      </c>
      <c r="D14" s="167">
        <v>5</v>
      </c>
      <c r="E14" s="166">
        <f t="shared" si="0"/>
        <v>5</v>
      </c>
      <c r="F14" s="166">
        <f t="shared" si="1"/>
        <v>4</v>
      </c>
      <c r="G14" s="241"/>
      <c r="H14" s="237"/>
      <c r="I14" s="238">
        <v>5</v>
      </c>
      <c r="J14" s="243"/>
      <c r="K14" s="243">
        <v>4</v>
      </c>
      <c r="L14" s="240"/>
      <c r="M14" s="241"/>
      <c r="N14" s="239"/>
      <c r="O14" s="239"/>
      <c r="P14" s="237"/>
      <c r="Q14" s="531"/>
      <c r="R14" s="531"/>
      <c r="S14" s="529"/>
    </row>
    <row r="15" spans="1:19" s="148" customFormat="1" ht="17.25" customHeight="1">
      <c r="A15" s="545"/>
      <c r="B15" s="577"/>
      <c r="C15" s="248" t="s">
        <v>209</v>
      </c>
      <c r="D15" s="167">
        <v>5</v>
      </c>
      <c r="E15" s="166">
        <f t="shared" si="0"/>
        <v>5</v>
      </c>
      <c r="F15" s="166">
        <f t="shared" si="1"/>
        <v>7</v>
      </c>
      <c r="G15" s="241"/>
      <c r="H15" s="237"/>
      <c r="I15" s="244"/>
      <c r="J15" s="239"/>
      <c r="K15" s="243"/>
      <c r="L15" s="240">
        <v>4</v>
      </c>
      <c r="M15" s="241"/>
      <c r="N15" s="239">
        <v>5</v>
      </c>
      <c r="O15" s="239">
        <v>3</v>
      </c>
      <c r="P15" s="237"/>
      <c r="Q15" s="531"/>
      <c r="R15" s="531"/>
      <c r="S15" s="529"/>
    </row>
    <row r="16" spans="1:19" s="148" customFormat="1" ht="17.25" customHeight="1">
      <c r="A16" s="545"/>
      <c r="B16" s="577"/>
      <c r="C16" s="248" t="s">
        <v>210</v>
      </c>
      <c r="D16" s="167">
        <v>5</v>
      </c>
      <c r="E16" s="166">
        <f t="shared" si="0"/>
        <v>5</v>
      </c>
      <c r="F16" s="166">
        <f t="shared" si="1"/>
        <v>4</v>
      </c>
      <c r="G16" s="241"/>
      <c r="H16" s="237"/>
      <c r="I16" s="238"/>
      <c r="J16" s="239">
        <v>5</v>
      </c>
      <c r="K16" s="239">
        <v>4</v>
      </c>
      <c r="L16" s="245"/>
      <c r="M16" s="241"/>
      <c r="N16" s="239"/>
      <c r="O16" s="239"/>
      <c r="P16" s="237"/>
      <c r="Q16" s="531"/>
      <c r="R16" s="531"/>
      <c r="S16" s="529"/>
    </row>
    <row r="17" spans="1:19" s="148" customFormat="1" ht="17.25" customHeight="1">
      <c r="A17" s="545"/>
      <c r="B17" s="577"/>
      <c r="C17" s="248" t="s">
        <v>211</v>
      </c>
      <c r="D17" s="167">
        <v>6</v>
      </c>
      <c r="E17" s="166">
        <f t="shared" ref="E17:E18" si="2">SUM(G17:H17)+SUM(I17:J17)+SUM(M17:N17)</f>
        <v>0</v>
      </c>
      <c r="F17" s="166">
        <f t="shared" ref="F17:F18" si="3">SUM(G17:H17)+SUM(K17:L17)+SUM(O17:P17)</f>
        <v>8</v>
      </c>
      <c r="G17" s="241"/>
      <c r="H17" s="237"/>
      <c r="I17" s="238"/>
      <c r="J17" s="239"/>
      <c r="K17" s="239"/>
      <c r="L17" s="245">
        <v>4</v>
      </c>
      <c r="M17" s="241"/>
      <c r="N17" s="239"/>
      <c r="O17" s="239">
        <v>4</v>
      </c>
      <c r="P17" s="237"/>
      <c r="Q17" s="531"/>
      <c r="R17" s="531"/>
      <c r="S17" s="529"/>
    </row>
    <row r="18" spans="1:19" s="148" customFormat="1" ht="17.25" customHeight="1">
      <c r="A18" s="545"/>
      <c r="B18" s="577"/>
      <c r="C18" s="248" t="s">
        <v>212</v>
      </c>
      <c r="D18" s="167">
        <v>7</v>
      </c>
      <c r="E18" s="166">
        <f t="shared" si="2"/>
        <v>5</v>
      </c>
      <c r="F18" s="166">
        <f t="shared" si="3"/>
        <v>0</v>
      </c>
      <c r="G18" s="241"/>
      <c r="H18" s="237"/>
      <c r="I18" s="238"/>
      <c r="J18" s="239"/>
      <c r="K18" s="239"/>
      <c r="L18" s="240"/>
      <c r="M18" s="236">
        <v>5</v>
      </c>
      <c r="N18" s="243"/>
      <c r="O18" s="239"/>
      <c r="P18" s="237"/>
      <c r="Q18" s="531"/>
      <c r="R18" s="531"/>
      <c r="S18" s="529"/>
    </row>
    <row r="19" spans="1:19" s="148" customFormat="1" ht="17.25" customHeight="1">
      <c r="A19" s="545"/>
      <c r="B19" s="577"/>
      <c r="C19" s="248" t="s">
        <v>213</v>
      </c>
      <c r="D19" s="167">
        <v>5</v>
      </c>
      <c r="E19" s="166">
        <f t="shared" ref="E19:E48" si="4">SUM(G19:H19)+SUM(I19:J19)+SUM(M19:N19)</f>
        <v>0</v>
      </c>
      <c r="F19" s="166">
        <f t="shared" ref="F19:F48" si="5">SUM(G19:H19)+SUM(K19:L19)+SUM(O19:P19)</f>
        <v>4</v>
      </c>
      <c r="G19" s="241"/>
      <c r="H19" s="237"/>
      <c r="I19" s="238"/>
      <c r="J19" s="239"/>
      <c r="K19" s="239"/>
      <c r="L19" s="240"/>
      <c r="M19" s="241"/>
      <c r="N19" s="239"/>
      <c r="O19" s="243"/>
      <c r="P19" s="237">
        <v>4</v>
      </c>
      <c r="Q19" s="531"/>
      <c r="R19" s="531"/>
      <c r="S19" s="529"/>
    </row>
    <row r="20" spans="1:19" s="148" customFormat="1" ht="17.25" customHeight="1" thickBot="1">
      <c r="A20" s="545"/>
      <c r="B20" s="578"/>
      <c r="C20" s="299" t="s">
        <v>214</v>
      </c>
      <c r="D20" s="163">
        <v>5</v>
      </c>
      <c r="E20" s="162">
        <f t="shared" si="4"/>
        <v>0</v>
      </c>
      <c r="F20" s="162">
        <f t="shared" si="5"/>
        <v>3</v>
      </c>
      <c r="G20" s="291"/>
      <c r="H20" s="292"/>
      <c r="I20" s="293"/>
      <c r="J20" s="294"/>
      <c r="K20" s="294"/>
      <c r="L20" s="295"/>
      <c r="M20" s="291"/>
      <c r="N20" s="294"/>
      <c r="O20" s="294"/>
      <c r="P20" s="298">
        <v>3</v>
      </c>
      <c r="Q20" s="532"/>
      <c r="R20" s="532"/>
      <c r="S20" s="538"/>
    </row>
    <row r="21" spans="1:19" s="148" customFormat="1" ht="17.25" customHeight="1">
      <c r="A21" s="545"/>
      <c r="B21" s="539" t="s">
        <v>16</v>
      </c>
      <c r="C21" s="273" t="s">
        <v>215</v>
      </c>
      <c r="D21" s="205">
        <v>5</v>
      </c>
      <c r="E21" s="274">
        <f t="shared" si="4"/>
        <v>5</v>
      </c>
      <c r="F21" s="274">
        <f t="shared" si="5"/>
        <v>5</v>
      </c>
      <c r="G21" s="275">
        <v>5</v>
      </c>
      <c r="H21" s="276"/>
      <c r="I21" s="277"/>
      <c r="J21" s="278"/>
      <c r="K21" s="278"/>
      <c r="L21" s="279"/>
      <c r="M21" s="280"/>
      <c r="N21" s="278"/>
      <c r="O21" s="278"/>
      <c r="P21" s="276"/>
      <c r="Q21" s="531">
        <f>SUM(G21:H26)+SUM(I21:J26)+SUM(M21:N26)</f>
        <v>32</v>
      </c>
      <c r="R21" s="531">
        <f>SUM(G21:H26)+SUM(K21:L26)+SUM(O21:P26)</f>
        <v>28</v>
      </c>
      <c r="S21" s="529">
        <v>10</v>
      </c>
    </row>
    <row r="22" spans="1:19" s="148" customFormat="1" ht="17.25" customHeight="1">
      <c r="A22" s="545"/>
      <c r="B22" s="577"/>
      <c r="C22" s="248" t="s">
        <v>216</v>
      </c>
      <c r="D22" s="167">
        <v>5</v>
      </c>
      <c r="E22" s="166">
        <f t="shared" si="4"/>
        <v>5</v>
      </c>
      <c r="F22" s="166">
        <f t="shared" si="5"/>
        <v>5</v>
      </c>
      <c r="G22" s="241"/>
      <c r="H22" s="242">
        <v>5</v>
      </c>
      <c r="I22" s="238"/>
      <c r="J22" s="239"/>
      <c r="K22" s="239"/>
      <c r="L22" s="240"/>
      <c r="M22" s="241"/>
      <c r="N22" s="239"/>
      <c r="O22" s="239"/>
      <c r="P22" s="237"/>
      <c r="Q22" s="531"/>
      <c r="R22" s="531"/>
      <c r="S22" s="529"/>
    </row>
    <row r="23" spans="1:19" s="148" customFormat="1" ht="17.25" customHeight="1">
      <c r="A23" s="545"/>
      <c r="B23" s="577"/>
      <c r="C23" s="248" t="s">
        <v>7</v>
      </c>
      <c r="D23" s="167">
        <v>5</v>
      </c>
      <c r="E23" s="166">
        <f t="shared" si="4"/>
        <v>5</v>
      </c>
      <c r="F23" s="166">
        <f t="shared" si="5"/>
        <v>4</v>
      </c>
      <c r="G23" s="241"/>
      <c r="H23" s="237"/>
      <c r="I23" s="244">
        <v>5</v>
      </c>
      <c r="J23" s="239"/>
      <c r="K23" s="243">
        <v>4</v>
      </c>
      <c r="L23" s="240"/>
      <c r="M23" s="241"/>
      <c r="N23" s="239"/>
      <c r="O23" s="239"/>
      <c r="P23" s="237"/>
      <c r="Q23" s="531"/>
      <c r="R23" s="531"/>
      <c r="S23" s="529"/>
    </row>
    <row r="24" spans="1:19" s="148" customFormat="1" ht="17.25" customHeight="1">
      <c r="A24" s="545"/>
      <c r="B24" s="577"/>
      <c r="C24" s="248" t="s">
        <v>217</v>
      </c>
      <c r="D24" s="167">
        <v>5</v>
      </c>
      <c r="E24" s="166">
        <f t="shared" si="4"/>
        <v>5</v>
      </c>
      <c r="F24" s="166">
        <f t="shared" si="5"/>
        <v>4</v>
      </c>
      <c r="G24" s="241"/>
      <c r="H24" s="237"/>
      <c r="I24" s="238"/>
      <c r="J24" s="239">
        <v>5</v>
      </c>
      <c r="K24" s="239"/>
      <c r="L24" s="240">
        <v>4</v>
      </c>
      <c r="M24" s="236"/>
      <c r="N24" s="239"/>
      <c r="O24" s="243"/>
      <c r="P24" s="237"/>
      <c r="Q24" s="531"/>
      <c r="R24" s="531"/>
      <c r="S24" s="529"/>
    </row>
    <row r="25" spans="1:19" s="148" customFormat="1" ht="17.25" customHeight="1">
      <c r="A25" s="545"/>
      <c r="B25" s="577"/>
      <c r="C25" s="248" t="s">
        <v>84</v>
      </c>
      <c r="D25" s="167">
        <v>5</v>
      </c>
      <c r="E25" s="166">
        <f t="shared" si="4"/>
        <v>6</v>
      </c>
      <c r="F25" s="166">
        <f t="shared" si="5"/>
        <v>5</v>
      </c>
      <c r="G25" s="241"/>
      <c r="H25" s="237"/>
      <c r="I25" s="238"/>
      <c r="J25" s="243"/>
      <c r="K25" s="239"/>
      <c r="L25" s="245"/>
      <c r="M25" s="241">
        <v>6</v>
      </c>
      <c r="N25" s="239"/>
      <c r="O25" s="239">
        <v>5</v>
      </c>
      <c r="P25" s="237"/>
      <c r="Q25" s="531"/>
      <c r="R25" s="531"/>
      <c r="S25" s="529"/>
    </row>
    <row r="26" spans="1:19" s="148" customFormat="1" ht="17.25" customHeight="1" thickBot="1">
      <c r="A26" s="545"/>
      <c r="B26" s="540"/>
      <c r="C26" s="257" t="s">
        <v>218</v>
      </c>
      <c r="D26" s="195">
        <v>5</v>
      </c>
      <c r="E26" s="196">
        <f t="shared" si="4"/>
        <v>6</v>
      </c>
      <c r="F26" s="196">
        <f t="shared" si="5"/>
        <v>5</v>
      </c>
      <c r="G26" s="258"/>
      <c r="H26" s="263"/>
      <c r="I26" s="260"/>
      <c r="J26" s="261"/>
      <c r="K26" s="261"/>
      <c r="L26" s="262"/>
      <c r="M26" s="258"/>
      <c r="N26" s="266">
        <v>6</v>
      </c>
      <c r="O26" s="261"/>
      <c r="P26" s="259">
        <v>5</v>
      </c>
      <c r="Q26" s="531"/>
      <c r="R26" s="531"/>
      <c r="S26" s="529"/>
    </row>
    <row r="27" spans="1:19" s="148" customFormat="1" ht="17.25" customHeight="1">
      <c r="A27" s="584" t="s">
        <v>17</v>
      </c>
      <c r="B27" s="576" t="s">
        <v>18</v>
      </c>
      <c r="C27" s="282" t="s">
        <v>77</v>
      </c>
      <c r="D27" s="304">
        <v>5</v>
      </c>
      <c r="E27" s="170">
        <f t="shared" si="4"/>
        <v>6</v>
      </c>
      <c r="F27" s="170">
        <f t="shared" si="5"/>
        <v>6</v>
      </c>
      <c r="G27" s="283"/>
      <c r="H27" s="284"/>
      <c r="I27" s="285">
        <v>1</v>
      </c>
      <c r="J27" s="286">
        <v>1</v>
      </c>
      <c r="K27" s="286">
        <v>1</v>
      </c>
      <c r="L27" s="287">
        <v>1</v>
      </c>
      <c r="M27" s="288">
        <v>2</v>
      </c>
      <c r="N27" s="286">
        <v>2</v>
      </c>
      <c r="O27" s="286">
        <v>2</v>
      </c>
      <c r="P27" s="289">
        <v>2</v>
      </c>
      <c r="Q27" s="530">
        <f>SUM(G27:H33)+SUM(I27:J33)+SUM(M27:N33)</f>
        <v>36</v>
      </c>
      <c r="R27" s="530">
        <f>SUM(G27:H33)+SUM(K27:L33)+SUM(O27:P33)</f>
        <v>16</v>
      </c>
      <c r="S27" s="535">
        <v>10</v>
      </c>
    </row>
    <row r="28" spans="1:19" s="148" customFormat="1" ht="17.25" customHeight="1">
      <c r="A28" s="585"/>
      <c r="B28" s="577"/>
      <c r="C28" s="248" t="s">
        <v>18</v>
      </c>
      <c r="D28" s="305">
        <v>5</v>
      </c>
      <c r="E28" s="166">
        <f t="shared" si="4"/>
        <v>6</v>
      </c>
      <c r="F28" s="166">
        <f t="shared" si="5"/>
        <v>6</v>
      </c>
      <c r="G28" s="236">
        <v>3</v>
      </c>
      <c r="H28" s="242">
        <v>3</v>
      </c>
      <c r="I28" s="238"/>
      <c r="J28" s="239"/>
      <c r="K28" s="239"/>
      <c r="L28" s="240"/>
      <c r="M28" s="241"/>
      <c r="N28" s="239"/>
      <c r="O28" s="239"/>
      <c r="P28" s="237"/>
      <c r="Q28" s="531"/>
      <c r="R28" s="531"/>
      <c r="S28" s="536"/>
    </row>
    <row r="29" spans="1:19" s="148" customFormat="1" ht="17.25" customHeight="1">
      <c r="A29" s="585"/>
      <c r="B29" s="577"/>
      <c r="C29" s="248" t="s">
        <v>219</v>
      </c>
      <c r="D29" s="305">
        <v>5</v>
      </c>
      <c r="E29" s="166">
        <f t="shared" si="4"/>
        <v>4</v>
      </c>
      <c r="F29" s="166">
        <f t="shared" si="5"/>
        <v>4</v>
      </c>
      <c r="G29" s="241">
        <v>2</v>
      </c>
      <c r="H29" s="237">
        <v>2</v>
      </c>
      <c r="I29" s="333"/>
      <c r="J29" s="334"/>
      <c r="K29" s="239"/>
      <c r="L29" s="240"/>
      <c r="M29" s="246" t="s">
        <v>289</v>
      </c>
      <c r="N29" s="247" t="s">
        <v>289</v>
      </c>
      <c r="O29" s="239"/>
      <c r="P29" s="237"/>
      <c r="Q29" s="531"/>
      <c r="R29" s="531"/>
      <c r="S29" s="536"/>
    </row>
    <row r="30" spans="1:19" s="148" customFormat="1" ht="17.25" customHeight="1">
      <c r="A30" s="585"/>
      <c r="B30" s="585"/>
      <c r="C30" s="248" t="s">
        <v>290</v>
      </c>
      <c r="D30" s="305">
        <v>5</v>
      </c>
      <c r="E30" s="166">
        <f t="shared" si="4"/>
        <v>4</v>
      </c>
      <c r="F30" s="166">
        <f t="shared" si="5"/>
        <v>0</v>
      </c>
      <c r="G30" s="241"/>
      <c r="H30" s="237"/>
      <c r="I30" s="255" t="s">
        <v>288</v>
      </c>
      <c r="J30" s="251" t="s">
        <v>288</v>
      </c>
      <c r="K30" s="239"/>
      <c r="L30" s="240"/>
      <c r="M30" s="246">
        <v>2</v>
      </c>
      <c r="N30" s="247">
        <v>2</v>
      </c>
      <c r="O30" s="239"/>
      <c r="P30" s="237"/>
      <c r="Q30" s="531"/>
      <c r="R30" s="531"/>
      <c r="S30" s="536"/>
    </row>
    <row r="31" spans="1:19" s="148" customFormat="1" ht="17.25" customHeight="1">
      <c r="A31" s="585"/>
      <c r="B31" s="585"/>
      <c r="C31" s="248" t="s">
        <v>154</v>
      </c>
      <c r="D31" s="305">
        <v>5</v>
      </c>
      <c r="E31" s="166">
        <f t="shared" si="4"/>
        <v>8</v>
      </c>
      <c r="F31" s="166">
        <f t="shared" si="5"/>
        <v>0</v>
      </c>
      <c r="G31" s="241"/>
      <c r="H31" s="237"/>
      <c r="I31" s="255">
        <v>2</v>
      </c>
      <c r="J31" s="251">
        <v>2</v>
      </c>
      <c r="K31" s="239"/>
      <c r="L31" s="240"/>
      <c r="M31" s="246">
        <v>2</v>
      </c>
      <c r="N31" s="247">
        <v>2</v>
      </c>
      <c r="O31" s="239"/>
      <c r="P31" s="237"/>
      <c r="Q31" s="531"/>
      <c r="R31" s="531"/>
      <c r="S31" s="536"/>
    </row>
    <row r="32" spans="1:19" s="148" customFormat="1" ht="17.25" customHeight="1">
      <c r="A32" s="585"/>
      <c r="B32" s="577"/>
      <c r="C32" s="248" t="s">
        <v>153</v>
      </c>
      <c r="D32" s="305">
        <v>5</v>
      </c>
      <c r="E32" s="166">
        <f t="shared" si="4"/>
        <v>4</v>
      </c>
      <c r="F32" s="166">
        <f t="shared" si="5"/>
        <v>0</v>
      </c>
      <c r="G32" s="241"/>
      <c r="H32" s="237"/>
      <c r="I32" s="250">
        <v>2</v>
      </c>
      <c r="J32" s="247">
        <v>2</v>
      </c>
      <c r="K32" s="239"/>
      <c r="L32" s="240"/>
      <c r="M32" s="246"/>
      <c r="N32" s="247"/>
      <c r="O32" s="239"/>
      <c r="P32" s="237"/>
      <c r="Q32" s="531"/>
      <c r="R32" s="531"/>
      <c r="S32" s="536"/>
    </row>
    <row r="33" spans="1:19" s="148" customFormat="1" ht="17.25" customHeight="1" thickBot="1">
      <c r="A33" s="585"/>
      <c r="B33" s="578"/>
      <c r="C33" s="299" t="s">
        <v>291</v>
      </c>
      <c r="D33" s="306">
        <v>5</v>
      </c>
      <c r="E33" s="162">
        <f t="shared" si="4"/>
        <v>4</v>
      </c>
      <c r="F33" s="162">
        <f t="shared" si="5"/>
        <v>0</v>
      </c>
      <c r="G33" s="291"/>
      <c r="H33" s="292"/>
      <c r="I33" s="302">
        <v>2</v>
      </c>
      <c r="J33" s="303">
        <v>2</v>
      </c>
      <c r="K33" s="294"/>
      <c r="L33" s="295"/>
      <c r="M33" s="336"/>
      <c r="N33" s="337"/>
      <c r="O33" s="294"/>
      <c r="P33" s="292"/>
      <c r="Q33" s="532"/>
      <c r="R33" s="532"/>
      <c r="S33" s="537"/>
    </row>
    <row r="34" spans="1:19" s="148" customFormat="1" ht="17.25" customHeight="1">
      <c r="A34" s="585"/>
      <c r="B34" s="539" t="s">
        <v>85</v>
      </c>
      <c r="C34" s="273" t="s">
        <v>85</v>
      </c>
      <c r="D34" s="205">
        <v>5</v>
      </c>
      <c r="E34" s="274">
        <f t="shared" si="4"/>
        <v>6</v>
      </c>
      <c r="F34" s="274">
        <f t="shared" si="5"/>
        <v>6</v>
      </c>
      <c r="G34" s="275">
        <v>3</v>
      </c>
      <c r="H34" s="281">
        <v>3</v>
      </c>
      <c r="I34" s="277"/>
      <c r="J34" s="278"/>
      <c r="K34" s="278"/>
      <c r="L34" s="279"/>
      <c r="M34" s="280"/>
      <c r="N34" s="278"/>
      <c r="O34" s="278"/>
      <c r="P34" s="281"/>
      <c r="Q34" s="531">
        <f>SUM(G34:H42)+SUM(I34:J42)+SUM(M34:N42)</f>
        <v>10</v>
      </c>
      <c r="R34" s="531">
        <f>SUM(G34:H42)+SUM(K34:L42)+SUM(O34:P42)</f>
        <v>36</v>
      </c>
      <c r="S34" s="580">
        <v>10</v>
      </c>
    </row>
    <row r="35" spans="1:19" s="148" customFormat="1" ht="17.25" customHeight="1">
      <c r="A35" s="585"/>
      <c r="B35" s="577"/>
      <c r="C35" s="249" t="s">
        <v>222</v>
      </c>
      <c r="D35" s="167">
        <v>5</v>
      </c>
      <c r="E35" s="166">
        <f t="shared" si="4"/>
        <v>0</v>
      </c>
      <c r="F35" s="166">
        <f t="shared" si="5"/>
        <v>0</v>
      </c>
      <c r="G35" s="241"/>
      <c r="H35" s="237"/>
      <c r="I35" s="238"/>
      <c r="J35" s="239"/>
      <c r="K35" s="247" t="s">
        <v>220</v>
      </c>
      <c r="L35" s="252" t="s">
        <v>220</v>
      </c>
      <c r="M35" s="246" t="s">
        <v>239</v>
      </c>
      <c r="N35" s="247" t="s">
        <v>223</v>
      </c>
      <c r="O35" s="239"/>
      <c r="P35" s="242"/>
      <c r="Q35" s="531"/>
      <c r="R35" s="531"/>
      <c r="S35" s="536"/>
    </row>
    <row r="36" spans="1:19" s="148" customFormat="1" ht="17.25" customHeight="1">
      <c r="A36" s="585"/>
      <c r="B36" s="577"/>
      <c r="C36" s="248" t="s">
        <v>158</v>
      </c>
      <c r="D36" s="167">
        <v>5</v>
      </c>
      <c r="E36" s="166">
        <f t="shared" si="4"/>
        <v>4</v>
      </c>
      <c r="F36" s="166">
        <f t="shared" si="5"/>
        <v>6</v>
      </c>
      <c r="G36" s="241"/>
      <c r="H36" s="237"/>
      <c r="I36" s="238"/>
      <c r="J36" s="239"/>
      <c r="K36" s="251">
        <v>3</v>
      </c>
      <c r="L36" s="256">
        <v>3</v>
      </c>
      <c r="M36" s="246">
        <v>2</v>
      </c>
      <c r="N36" s="247">
        <v>2</v>
      </c>
      <c r="O36" s="243"/>
      <c r="P36" s="242"/>
      <c r="Q36" s="531"/>
      <c r="R36" s="531"/>
      <c r="S36" s="536"/>
    </row>
    <row r="37" spans="1:19" s="148" customFormat="1" ht="17.25" customHeight="1">
      <c r="A37" s="585"/>
      <c r="B37" s="577"/>
      <c r="C37" s="248" t="s">
        <v>54</v>
      </c>
      <c r="D37" s="167">
        <v>5</v>
      </c>
      <c r="E37" s="166">
        <f t="shared" si="4"/>
        <v>0</v>
      </c>
      <c r="F37" s="166">
        <f t="shared" si="5"/>
        <v>6</v>
      </c>
      <c r="G37" s="241"/>
      <c r="H37" s="237"/>
      <c r="I37" s="238"/>
      <c r="J37" s="239"/>
      <c r="K37" s="247">
        <v>3</v>
      </c>
      <c r="L37" s="252">
        <v>3</v>
      </c>
      <c r="M37" s="246"/>
      <c r="N37" s="247"/>
      <c r="O37" s="239"/>
      <c r="P37" s="237"/>
      <c r="Q37" s="531"/>
      <c r="R37" s="531"/>
      <c r="S37" s="536"/>
    </row>
    <row r="38" spans="1:19" s="148" customFormat="1" ht="17.25" customHeight="1">
      <c r="A38" s="585"/>
      <c r="B38" s="577"/>
      <c r="C38" s="249" t="s">
        <v>157</v>
      </c>
      <c r="D38" s="167">
        <v>5</v>
      </c>
      <c r="E38" s="166">
        <f t="shared" si="4"/>
        <v>0</v>
      </c>
      <c r="F38" s="166">
        <f t="shared" si="5"/>
        <v>6</v>
      </c>
      <c r="G38" s="241"/>
      <c r="H38" s="237"/>
      <c r="I38" s="238"/>
      <c r="J38" s="239"/>
      <c r="K38" s="247">
        <v>3</v>
      </c>
      <c r="L38" s="252">
        <v>3</v>
      </c>
      <c r="M38" s="246"/>
      <c r="N38" s="247"/>
      <c r="O38" s="239"/>
      <c r="P38" s="237"/>
      <c r="Q38" s="531"/>
      <c r="R38" s="531"/>
      <c r="S38" s="536"/>
    </row>
    <row r="39" spans="1:19" s="148" customFormat="1" ht="17.25" customHeight="1">
      <c r="A39" s="585"/>
      <c r="B39" s="577"/>
      <c r="C39" s="248" t="s">
        <v>224</v>
      </c>
      <c r="D39" s="167">
        <v>5</v>
      </c>
      <c r="E39" s="166">
        <f t="shared" si="4"/>
        <v>0</v>
      </c>
      <c r="F39" s="166">
        <f t="shared" si="5"/>
        <v>0</v>
      </c>
      <c r="G39" s="241"/>
      <c r="H39" s="237"/>
      <c r="I39" s="244"/>
      <c r="J39" s="239"/>
      <c r="K39" s="243"/>
      <c r="L39" s="245"/>
      <c r="M39" s="241"/>
      <c r="N39" s="239"/>
      <c r="O39" s="251" t="s">
        <v>221</v>
      </c>
      <c r="P39" s="253" t="s">
        <v>221</v>
      </c>
      <c r="Q39" s="531"/>
      <c r="R39" s="531"/>
      <c r="S39" s="536"/>
    </row>
    <row r="40" spans="1:19" s="148" customFormat="1" ht="17.25" customHeight="1">
      <c r="A40" s="585"/>
      <c r="B40" s="577"/>
      <c r="C40" s="248" t="s">
        <v>160</v>
      </c>
      <c r="D40" s="167">
        <v>5</v>
      </c>
      <c r="E40" s="166">
        <f t="shared" si="4"/>
        <v>0</v>
      </c>
      <c r="F40" s="166">
        <f t="shared" si="5"/>
        <v>6</v>
      </c>
      <c r="G40" s="241"/>
      <c r="H40" s="237"/>
      <c r="I40" s="238"/>
      <c r="J40" s="239"/>
      <c r="K40" s="239"/>
      <c r="L40" s="240"/>
      <c r="M40" s="241"/>
      <c r="N40" s="239"/>
      <c r="O40" s="251">
        <v>3</v>
      </c>
      <c r="P40" s="253">
        <v>3</v>
      </c>
      <c r="Q40" s="531"/>
      <c r="R40" s="531"/>
      <c r="S40" s="536"/>
    </row>
    <row r="41" spans="1:19" s="148" customFormat="1" ht="17.25" customHeight="1">
      <c r="A41" s="585"/>
      <c r="B41" s="577"/>
      <c r="C41" s="248" t="s">
        <v>159</v>
      </c>
      <c r="D41" s="167">
        <v>5</v>
      </c>
      <c r="E41" s="166">
        <f t="shared" si="4"/>
        <v>0</v>
      </c>
      <c r="F41" s="166">
        <f t="shared" si="5"/>
        <v>6</v>
      </c>
      <c r="G41" s="241"/>
      <c r="H41" s="237"/>
      <c r="I41" s="238"/>
      <c r="J41" s="239"/>
      <c r="K41" s="239"/>
      <c r="L41" s="240"/>
      <c r="M41" s="241"/>
      <c r="N41" s="239"/>
      <c r="O41" s="247">
        <v>3</v>
      </c>
      <c r="P41" s="254">
        <v>3</v>
      </c>
      <c r="Q41" s="531"/>
      <c r="R41" s="531"/>
      <c r="S41" s="536"/>
    </row>
    <row r="42" spans="1:19" s="148" customFormat="1" ht="17.25" customHeight="1" thickBot="1">
      <c r="A42" s="586"/>
      <c r="B42" s="540"/>
      <c r="C42" s="257" t="s">
        <v>225</v>
      </c>
      <c r="D42" s="195">
        <v>5</v>
      </c>
      <c r="E42" s="196">
        <f t="shared" si="4"/>
        <v>0</v>
      </c>
      <c r="F42" s="196">
        <f t="shared" si="5"/>
        <v>0</v>
      </c>
      <c r="G42" s="258"/>
      <c r="H42" s="263"/>
      <c r="I42" s="260"/>
      <c r="J42" s="261"/>
      <c r="K42" s="261"/>
      <c r="L42" s="262"/>
      <c r="M42" s="258"/>
      <c r="N42" s="261"/>
      <c r="O42" s="264"/>
      <c r="P42" s="265"/>
      <c r="Q42" s="531"/>
      <c r="R42" s="531"/>
      <c r="S42" s="581"/>
    </row>
    <row r="43" spans="1:19" s="148" customFormat="1" ht="17.25" customHeight="1">
      <c r="A43" s="584" t="s">
        <v>114</v>
      </c>
      <c r="B43" s="576" t="s">
        <v>6</v>
      </c>
      <c r="C43" s="282" t="s">
        <v>226</v>
      </c>
      <c r="D43" s="171">
        <v>5</v>
      </c>
      <c r="E43" s="170">
        <f t="shared" si="4"/>
        <v>6</v>
      </c>
      <c r="F43" s="170">
        <f t="shared" si="5"/>
        <v>6</v>
      </c>
      <c r="G43" s="283">
        <v>2</v>
      </c>
      <c r="H43" s="284">
        <v>2</v>
      </c>
      <c r="I43" s="285"/>
      <c r="J43" s="286"/>
      <c r="K43" s="286"/>
      <c r="L43" s="287"/>
      <c r="M43" s="288">
        <v>1</v>
      </c>
      <c r="N43" s="286">
        <v>1</v>
      </c>
      <c r="O43" s="286">
        <v>1</v>
      </c>
      <c r="P43" s="289">
        <v>1</v>
      </c>
      <c r="Q43" s="530">
        <f>SUM(G43:H44)+SUM(I43:J44)+SUM(M43:N44)</f>
        <v>10</v>
      </c>
      <c r="R43" s="530">
        <f>SUM(G43:H44)+SUM(K43:L44)+SUM(O43:P44)</f>
        <v>10</v>
      </c>
      <c r="S43" s="533">
        <v>10</v>
      </c>
    </row>
    <row r="44" spans="1:19" s="148" customFormat="1" ht="17.25" customHeight="1" thickBot="1">
      <c r="A44" s="585"/>
      <c r="B44" s="578"/>
      <c r="C44" s="299" t="s">
        <v>227</v>
      </c>
      <c r="D44" s="163">
        <v>5</v>
      </c>
      <c r="E44" s="162">
        <f t="shared" si="4"/>
        <v>4</v>
      </c>
      <c r="F44" s="162">
        <f t="shared" si="5"/>
        <v>4</v>
      </c>
      <c r="G44" s="291"/>
      <c r="H44" s="292"/>
      <c r="I44" s="300">
        <v>2</v>
      </c>
      <c r="J44" s="297">
        <v>2</v>
      </c>
      <c r="K44" s="297">
        <v>2</v>
      </c>
      <c r="L44" s="301">
        <v>2</v>
      </c>
      <c r="M44" s="291"/>
      <c r="N44" s="294"/>
      <c r="O44" s="294"/>
      <c r="P44" s="292"/>
      <c r="Q44" s="532"/>
      <c r="R44" s="532"/>
      <c r="S44" s="534"/>
    </row>
    <row r="45" spans="1:19" s="148" customFormat="1" ht="17.25" customHeight="1">
      <c r="A45" s="585"/>
      <c r="B45" s="539" t="s">
        <v>8</v>
      </c>
      <c r="C45" s="273" t="s">
        <v>228</v>
      </c>
      <c r="D45" s="205">
        <v>5</v>
      </c>
      <c r="E45" s="274">
        <f t="shared" si="4"/>
        <v>5</v>
      </c>
      <c r="F45" s="274">
        <f t="shared" si="5"/>
        <v>5</v>
      </c>
      <c r="G45" s="275">
        <v>1</v>
      </c>
      <c r="H45" s="276">
        <v>1</v>
      </c>
      <c r="I45" s="277">
        <v>1</v>
      </c>
      <c r="J45" s="278"/>
      <c r="K45" s="278"/>
      <c r="L45" s="279">
        <v>1</v>
      </c>
      <c r="M45" s="280">
        <v>1</v>
      </c>
      <c r="N45" s="278">
        <v>1</v>
      </c>
      <c r="O45" s="278">
        <v>1</v>
      </c>
      <c r="P45" s="276">
        <v>1</v>
      </c>
      <c r="Q45" s="531">
        <f>SUM(G45:H46)+SUM(I45:J46)+SUM(M45:N46)</f>
        <v>10</v>
      </c>
      <c r="R45" s="531">
        <f>SUM(G45:H46)+SUM(K45:L46)+SUM(O45:P46)</f>
        <v>10</v>
      </c>
      <c r="S45" s="546" t="s">
        <v>113</v>
      </c>
    </row>
    <row r="46" spans="1:19" s="148" customFormat="1" ht="17.25" customHeight="1" thickBot="1">
      <c r="A46" s="587"/>
      <c r="B46" s="540"/>
      <c r="C46" s="257" t="s">
        <v>229</v>
      </c>
      <c r="D46" s="195">
        <v>5</v>
      </c>
      <c r="E46" s="196">
        <f t="shared" si="4"/>
        <v>5</v>
      </c>
      <c r="F46" s="196">
        <f t="shared" si="5"/>
        <v>5</v>
      </c>
      <c r="G46" s="258">
        <v>1</v>
      </c>
      <c r="H46" s="259">
        <v>1</v>
      </c>
      <c r="I46" s="260"/>
      <c r="J46" s="261">
        <v>1</v>
      </c>
      <c r="K46" s="261">
        <v>1</v>
      </c>
      <c r="L46" s="262"/>
      <c r="M46" s="258">
        <v>1</v>
      </c>
      <c r="N46" s="261">
        <v>1</v>
      </c>
      <c r="O46" s="261">
        <v>1</v>
      </c>
      <c r="P46" s="263">
        <v>1</v>
      </c>
      <c r="Q46" s="531"/>
      <c r="R46" s="531"/>
      <c r="S46" s="546"/>
    </row>
    <row r="47" spans="1:19" s="148" customFormat="1" ht="17.25" customHeight="1">
      <c r="A47" s="544" t="s">
        <v>112</v>
      </c>
      <c r="B47" s="541" t="s">
        <v>111</v>
      </c>
      <c r="C47" s="282" t="s">
        <v>230</v>
      </c>
      <c r="D47" s="171">
        <v>5</v>
      </c>
      <c r="E47" s="170">
        <f t="shared" si="4"/>
        <v>4</v>
      </c>
      <c r="F47" s="170">
        <f t="shared" si="5"/>
        <v>4</v>
      </c>
      <c r="G47" s="283">
        <v>2</v>
      </c>
      <c r="H47" s="284">
        <v>2</v>
      </c>
      <c r="I47" s="285"/>
      <c r="J47" s="286"/>
      <c r="K47" s="286"/>
      <c r="L47" s="287"/>
      <c r="M47" s="288"/>
      <c r="N47" s="286"/>
      <c r="O47" s="286"/>
      <c r="P47" s="289"/>
      <c r="Q47" s="555">
        <f>SUM(G47:H57)+SUM(I47:J57)+SUM(M47:N57)</f>
        <v>28</v>
      </c>
      <c r="R47" s="555">
        <f>SUM(G47:H57)+SUM(K47:L57)+SUM(O47:P57)</f>
        <v>22</v>
      </c>
      <c r="S47" s="535" t="s">
        <v>110</v>
      </c>
    </row>
    <row r="48" spans="1:19" s="148" customFormat="1" ht="17.25" customHeight="1">
      <c r="A48" s="545"/>
      <c r="B48" s="542"/>
      <c r="C48" s="248" t="s">
        <v>231</v>
      </c>
      <c r="D48" s="167">
        <v>5</v>
      </c>
      <c r="E48" s="166">
        <f t="shared" si="4"/>
        <v>2</v>
      </c>
      <c r="F48" s="166">
        <f t="shared" si="5"/>
        <v>2</v>
      </c>
      <c r="G48" s="236">
        <v>1</v>
      </c>
      <c r="H48" s="242">
        <v>1</v>
      </c>
      <c r="I48" s="238"/>
      <c r="J48" s="239"/>
      <c r="K48" s="239"/>
      <c r="L48" s="240"/>
      <c r="M48" s="241"/>
      <c r="N48" s="239"/>
      <c r="O48" s="239"/>
      <c r="P48" s="237"/>
      <c r="Q48" s="556"/>
      <c r="R48" s="556"/>
      <c r="S48" s="536"/>
    </row>
    <row r="49" spans="1:19" s="148" customFormat="1" ht="17.25" customHeight="1">
      <c r="A49" s="545"/>
      <c r="B49" s="542"/>
      <c r="C49" s="248" t="s">
        <v>232</v>
      </c>
      <c r="D49" s="167">
        <v>6</v>
      </c>
      <c r="E49" s="166">
        <f t="shared" ref="E49:E52" si="6">SUM(G49:H49)+SUM(I49:J49)+SUM(M49:N49)</f>
        <v>0</v>
      </c>
      <c r="F49" s="166">
        <f t="shared" ref="F49:F52" si="7">SUM(G49:H49)+SUM(K49:L49)+SUM(O49:P49)</f>
        <v>0</v>
      </c>
      <c r="G49" s="241"/>
      <c r="H49" s="237"/>
      <c r="I49" s="250" t="s">
        <v>223</v>
      </c>
      <c r="J49" s="251" t="s">
        <v>223</v>
      </c>
      <c r="K49" s="251" t="s">
        <v>223</v>
      </c>
      <c r="L49" s="252" t="s">
        <v>223</v>
      </c>
      <c r="M49" s="241"/>
      <c r="N49" s="239"/>
      <c r="O49" s="239"/>
      <c r="P49" s="237"/>
      <c r="Q49" s="556"/>
      <c r="R49" s="556"/>
      <c r="S49" s="536"/>
    </row>
    <row r="50" spans="1:19" s="148" customFormat="1" ht="17.25" customHeight="1">
      <c r="A50" s="545"/>
      <c r="B50" s="542"/>
      <c r="C50" s="248" t="s">
        <v>233</v>
      </c>
      <c r="D50" s="167">
        <v>7</v>
      </c>
      <c r="E50" s="166">
        <f t="shared" si="6"/>
        <v>4</v>
      </c>
      <c r="F50" s="166">
        <f t="shared" si="7"/>
        <v>4</v>
      </c>
      <c r="G50" s="241"/>
      <c r="H50" s="237"/>
      <c r="I50" s="250">
        <v>2</v>
      </c>
      <c r="J50" s="247">
        <v>2</v>
      </c>
      <c r="K50" s="247">
        <v>2</v>
      </c>
      <c r="L50" s="252">
        <v>2</v>
      </c>
      <c r="M50" s="241"/>
      <c r="N50" s="239"/>
      <c r="O50" s="239"/>
      <c r="P50" s="237"/>
      <c r="Q50" s="556"/>
      <c r="R50" s="556"/>
      <c r="S50" s="536"/>
    </row>
    <row r="51" spans="1:19" s="148" customFormat="1" ht="17.25" customHeight="1">
      <c r="A51" s="545"/>
      <c r="B51" s="542"/>
      <c r="C51" s="248" t="s">
        <v>234</v>
      </c>
      <c r="D51" s="167">
        <v>8</v>
      </c>
      <c r="E51" s="166">
        <f t="shared" si="6"/>
        <v>0</v>
      </c>
      <c r="F51" s="166">
        <f t="shared" si="7"/>
        <v>0</v>
      </c>
      <c r="G51" s="241"/>
      <c r="H51" s="237"/>
      <c r="I51" s="250"/>
      <c r="J51" s="247"/>
      <c r="K51" s="247"/>
      <c r="L51" s="252"/>
      <c r="M51" s="241"/>
      <c r="N51" s="243"/>
      <c r="O51" s="239"/>
      <c r="P51" s="237"/>
      <c r="Q51" s="556"/>
      <c r="R51" s="556"/>
      <c r="S51" s="536"/>
    </row>
    <row r="52" spans="1:19" s="148" customFormat="1" ht="17.25" customHeight="1">
      <c r="A52" s="545"/>
      <c r="B52" s="542"/>
      <c r="C52" s="249" t="s">
        <v>74</v>
      </c>
      <c r="D52" s="167">
        <v>9</v>
      </c>
      <c r="E52" s="166">
        <f t="shared" si="6"/>
        <v>4</v>
      </c>
      <c r="F52" s="166">
        <f t="shared" si="7"/>
        <v>2</v>
      </c>
      <c r="G52" s="241">
        <v>1</v>
      </c>
      <c r="H52" s="237">
        <v>1</v>
      </c>
      <c r="I52" s="238"/>
      <c r="J52" s="239"/>
      <c r="K52" s="239"/>
      <c r="L52" s="240"/>
      <c r="M52" s="236">
        <v>1</v>
      </c>
      <c r="N52" s="243">
        <v>1</v>
      </c>
      <c r="O52" s="243"/>
      <c r="P52" s="242"/>
      <c r="Q52" s="556"/>
      <c r="R52" s="556"/>
      <c r="S52" s="536"/>
    </row>
    <row r="53" spans="1:19" s="148" customFormat="1" ht="17.25" customHeight="1">
      <c r="A53" s="545"/>
      <c r="B53" s="542"/>
      <c r="C53" s="249" t="s">
        <v>235</v>
      </c>
      <c r="D53" s="167">
        <v>5</v>
      </c>
      <c r="E53" s="166">
        <f>SUM(G53:H53)+SUM(I53:J53)+SUM(M53:N53)</f>
        <v>6</v>
      </c>
      <c r="F53" s="166">
        <f>SUM(G53:H53)+SUM(K53:L53)+SUM(O53:P53)</f>
        <v>0</v>
      </c>
      <c r="G53" s="241"/>
      <c r="H53" s="237"/>
      <c r="I53" s="238">
        <v>3</v>
      </c>
      <c r="J53" s="239">
        <v>3</v>
      </c>
      <c r="K53" s="239"/>
      <c r="L53" s="240"/>
      <c r="M53" s="236"/>
      <c r="N53" s="243"/>
      <c r="O53" s="243"/>
      <c r="P53" s="242"/>
      <c r="Q53" s="556"/>
      <c r="R53" s="556"/>
      <c r="S53" s="536"/>
    </row>
    <row r="54" spans="1:19" s="148" customFormat="1" ht="17.25" customHeight="1">
      <c r="A54" s="545"/>
      <c r="B54" s="542"/>
      <c r="C54" s="249" t="s">
        <v>236</v>
      </c>
      <c r="D54" s="167">
        <v>5</v>
      </c>
      <c r="E54" s="166">
        <f>SUM(G54:H54)+SUM(I54:J54)+SUM(M54:N54)</f>
        <v>4</v>
      </c>
      <c r="F54" s="166">
        <f>SUM(G54:H54)+SUM(K54:L54)+SUM(O54:P54)</f>
        <v>0</v>
      </c>
      <c r="G54" s="241"/>
      <c r="H54" s="237"/>
      <c r="I54" s="238"/>
      <c r="J54" s="239"/>
      <c r="K54" s="239"/>
      <c r="L54" s="240"/>
      <c r="M54" s="236">
        <v>2</v>
      </c>
      <c r="N54" s="243">
        <v>2</v>
      </c>
      <c r="O54" s="243"/>
      <c r="P54" s="242"/>
      <c r="Q54" s="556"/>
      <c r="R54" s="556"/>
      <c r="S54" s="536"/>
    </row>
    <row r="55" spans="1:19" s="148" customFormat="1" ht="17.25" customHeight="1">
      <c r="A55" s="545"/>
      <c r="B55" s="542"/>
      <c r="C55" s="249" t="s">
        <v>193</v>
      </c>
      <c r="D55" s="167">
        <v>5</v>
      </c>
      <c r="E55" s="166">
        <f>SUM(G55:H55)+SUM(I55:J55)+SUM(M55:N55)</f>
        <v>2</v>
      </c>
      <c r="F55" s="166">
        <f>SUM(G55:H55)+SUM(K55:L55)+SUM(O55:P55)</f>
        <v>4</v>
      </c>
      <c r="G55" s="241">
        <v>1</v>
      </c>
      <c r="H55" s="237">
        <v>1</v>
      </c>
      <c r="I55" s="238"/>
      <c r="J55" s="239"/>
      <c r="K55" s="239"/>
      <c r="L55" s="240"/>
      <c r="M55" s="236"/>
      <c r="N55" s="243"/>
      <c r="O55" s="243">
        <v>1</v>
      </c>
      <c r="P55" s="242">
        <v>1</v>
      </c>
      <c r="Q55" s="556"/>
      <c r="R55" s="556"/>
      <c r="S55" s="536"/>
    </row>
    <row r="56" spans="1:19" s="148" customFormat="1" ht="17.25" customHeight="1">
      <c r="A56" s="545"/>
      <c r="B56" s="542"/>
      <c r="C56" s="249" t="s">
        <v>237</v>
      </c>
      <c r="D56" s="167">
        <v>5</v>
      </c>
      <c r="E56" s="166">
        <f>SUM(G56:H56)+SUM(I56:J56)+SUM(M56:N56)</f>
        <v>2</v>
      </c>
      <c r="F56" s="166">
        <f>SUM(G56:H56)+SUM(K56:L56)+SUM(O56:P56)</f>
        <v>2</v>
      </c>
      <c r="G56" s="241">
        <v>1</v>
      </c>
      <c r="H56" s="237">
        <v>1</v>
      </c>
      <c r="I56" s="238"/>
      <c r="J56" s="239"/>
      <c r="K56" s="239"/>
      <c r="L56" s="240"/>
      <c r="M56" s="236"/>
      <c r="N56" s="243"/>
      <c r="O56" s="243"/>
      <c r="P56" s="242"/>
      <c r="Q56" s="556"/>
      <c r="R56" s="556"/>
      <c r="S56" s="536"/>
    </row>
    <row r="57" spans="1:19" s="148" customFormat="1" ht="17.25" customHeight="1" thickBot="1">
      <c r="A57" s="579"/>
      <c r="B57" s="543"/>
      <c r="C57" s="290" t="s">
        <v>238</v>
      </c>
      <c r="D57" s="163">
        <v>5</v>
      </c>
      <c r="E57" s="162">
        <f>SUM(G57:H57)+SUM(I57:J57)+SUM(M57:N57)</f>
        <v>0</v>
      </c>
      <c r="F57" s="162">
        <f>SUM(G57:H57)+SUM(K57:L57)+SUM(O57:P57)</f>
        <v>4</v>
      </c>
      <c r="G57" s="291"/>
      <c r="H57" s="292"/>
      <c r="I57" s="293"/>
      <c r="J57" s="294"/>
      <c r="K57" s="294"/>
      <c r="L57" s="295"/>
      <c r="M57" s="296"/>
      <c r="N57" s="297"/>
      <c r="O57" s="297">
        <v>2</v>
      </c>
      <c r="P57" s="298">
        <v>2</v>
      </c>
      <c r="Q57" s="557"/>
      <c r="R57" s="557"/>
      <c r="S57" s="537"/>
    </row>
    <row r="58" spans="1:19" s="148" customFormat="1" ht="33.75" thickBot="1">
      <c r="A58" s="582" t="s">
        <v>109</v>
      </c>
      <c r="B58" s="583"/>
      <c r="C58" s="583"/>
      <c r="D58" s="583"/>
      <c r="E58" s="268">
        <f>SUM(E6:E57)</f>
        <v>186</v>
      </c>
      <c r="F58" s="268">
        <f>SUM(F6:F57)</f>
        <v>186</v>
      </c>
      <c r="G58" s="269">
        <f>SUM(G6:G57)</f>
        <v>31</v>
      </c>
      <c r="H58" s="270">
        <f t="shared" ref="H58:P58" si="8">SUM(H6:H57)</f>
        <v>31</v>
      </c>
      <c r="I58" s="271">
        <f t="shared" si="8"/>
        <v>31</v>
      </c>
      <c r="J58" s="269">
        <f t="shared" si="8"/>
        <v>31</v>
      </c>
      <c r="K58" s="269">
        <f t="shared" si="8"/>
        <v>31</v>
      </c>
      <c r="L58" s="272">
        <f t="shared" si="8"/>
        <v>31</v>
      </c>
      <c r="M58" s="269">
        <f t="shared" si="8"/>
        <v>31</v>
      </c>
      <c r="N58" s="269">
        <f t="shared" si="8"/>
        <v>31</v>
      </c>
      <c r="O58" s="269">
        <f t="shared" si="8"/>
        <v>31</v>
      </c>
      <c r="P58" s="269">
        <f t="shared" si="8"/>
        <v>31</v>
      </c>
      <c r="Q58" s="151">
        <f>SUM(Q6:Q57)</f>
        <v>186</v>
      </c>
      <c r="R58" s="151">
        <f>SUM(R6:R57)</f>
        <v>186</v>
      </c>
      <c r="S58" s="216" t="s">
        <v>108</v>
      </c>
    </row>
    <row r="59" spans="1:19" s="148" customFormat="1" ht="27" thickBot="1">
      <c r="A59" s="572" t="s">
        <v>107</v>
      </c>
      <c r="B59" s="573"/>
      <c r="C59" s="573"/>
      <c r="D59" s="157" t="s">
        <v>106</v>
      </c>
      <c r="E59" s="156">
        <f>SUM(G59:H59)+SUM(I59:J59)+SUM(M59:N59)</f>
        <v>24</v>
      </c>
      <c r="F59" s="156">
        <f>SUM(G59:H59)+SUM(K59:L59)+SUM(O59:P59)</f>
        <v>24</v>
      </c>
      <c r="G59" s="155">
        <v>4</v>
      </c>
      <c r="H59" s="155">
        <v>4</v>
      </c>
      <c r="I59" s="155">
        <v>4</v>
      </c>
      <c r="J59" s="155">
        <v>4</v>
      </c>
      <c r="K59" s="155">
        <v>4</v>
      </c>
      <c r="L59" s="155">
        <v>4</v>
      </c>
      <c r="M59" s="155">
        <v>4</v>
      </c>
      <c r="N59" s="155">
        <v>4</v>
      </c>
      <c r="O59" s="155">
        <v>4</v>
      </c>
      <c r="P59" s="155">
        <v>4</v>
      </c>
      <c r="Q59" s="154">
        <f>SUM(G59:H59)+SUM(I59:J59)+SUM(M59:N59)</f>
        <v>24</v>
      </c>
      <c r="R59" s="154">
        <f>SUM(G59:H59)+SUM(K59:L59)+SUM(O59:P59)</f>
        <v>24</v>
      </c>
      <c r="S59" s="150">
        <v>24</v>
      </c>
    </row>
    <row r="60" spans="1:19" s="148" customFormat="1" ht="23.25" customHeight="1" thickBot="1">
      <c r="A60" s="574" t="s">
        <v>105</v>
      </c>
      <c r="B60" s="575"/>
      <c r="C60" s="575"/>
      <c r="D60" s="575"/>
      <c r="E60" s="151">
        <f t="shared" ref="E60:P60" si="9">SUM(E58:E59)</f>
        <v>210</v>
      </c>
      <c r="F60" s="151">
        <f t="shared" si="9"/>
        <v>210</v>
      </c>
      <c r="G60" s="153">
        <f t="shared" si="9"/>
        <v>35</v>
      </c>
      <c r="H60" s="152">
        <f t="shared" si="9"/>
        <v>35</v>
      </c>
      <c r="I60" s="152">
        <f t="shared" si="9"/>
        <v>35</v>
      </c>
      <c r="J60" s="152">
        <f t="shared" si="9"/>
        <v>35</v>
      </c>
      <c r="K60" s="152">
        <f t="shared" si="9"/>
        <v>35</v>
      </c>
      <c r="L60" s="152">
        <f t="shared" si="9"/>
        <v>35</v>
      </c>
      <c r="M60" s="152">
        <f t="shared" si="9"/>
        <v>35</v>
      </c>
      <c r="N60" s="152">
        <f t="shared" si="9"/>
        <v>35</v>
      </c>
      <c r="O60" s="152">
        <f t="shared" si="9"/>
        <v>35</v>
      </c>
      <c r="P60" s="152">
        <f t="shared" si="9"/>
        <v>35</v>
      </c>
      <c r="Q60" s="151">
        <f>SUM(G60:H60)+SUM(I60:J60)+SUM(M60:N60)</f>
        <v>210</v>
      </c>
      <c r="R60" s="151">
        <f>SUM(G60:H60)+SUM(K60:L60)+SUM(O60:P60)</f>
        <v>210</v>
      </c>
      <c r="S60" s="150">
        <v>204</v>
      </c>
    </row>
    <row r="61" spans="1:19" s="148" customFormat="1" ht="20.25" customHeight="1">
      <c r="A61" s="148" t="s">
        <v>104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ht="20.25" customHeight="1">
      <c r="A62" s="148" t="s">
        <v>103</v>
      </c>
    </row>
    <row r="63" spans="1:19" ht="18" customHeight="1"/>
    <row r="64" spans="1:19" ht="18" customHeight="1"/>
    <row r="65" spans="1:19" ht="18" customHeight="1"/>
    <row r="66" spans="1:19" ht="18" customHeight="1"/>
    <row r="67" spans="1:19" ht="18" customHeight="1"/>
    <row r="68" spans="1:19" ht="18" customHeight="1">
      <c r="A68" s="571"/>
      <c r="B68" s="571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</row>
  </sheetData>
  <mergeCells count="61">
    <mergeCell ref="A68:S68"/>
    <mergeCell ref="A59:C59"/>
    <mergeCell ref="A60:D60"/>
    <mergeCell ref="B6:B11"/>
    <mergeCell ref="B12:B20"/>
    <mergeCell ref="B21:B26"/>
    <mergeCell ref="R47:R57"/>
    <mergeCell ref="A47:A57"/>
    <mergeCell ref="Q45:Q46"/>
    <mergeCell ref="S34:S42"/>
    <mergeCell ref="A58:D58"/>
    <mergeCell ref="A27:A42"/>
    <mergeCell ref="A43:A46"/>
    <mergeCell ref="B43:B44"/>
    <mergeCell ref="B27:B33"/>
    <mergeCell ref="B34:B42"/>
    <mergeCell ref="A1:S1"/>
    <mergeCell ref="M4:N4"/>
    <mergeCell ref="G4:H4"/>
    <mergeCell ref="A3:A5"/>
    <mergeCell ref="I4:J4"/>
    <mergeCell ref="K4:L4"/>
    <mergeCell ref="G3:H3"/>
    <mergeCell ref="Q3:R3"/>
    <mergeCell ref="Q4:Q5"/>
    <mergeCell ref="R4:R5"/>
    <mergeCell ref="B3:B5"/>
    <mergeCell ref="S3:S5"/>
    <mergeCell ref="P2:S2"/>
    <mergeCell ref="E3:F3"/>
    <mergeCell ref="E4:E5"/>
    <mergeCell ref="F4:F5"/>
    <mergeCell ref="B45:B46"/>
    <mergeCell ref="B47:B57"/>
    <mergeCell ref="A6:A26"/>
    <mergeCell ref="S45:S46"/>
    <mergeCell ref="M3:P3"/>
    <mergeCell ref="C3:C5"/>
    <mergeCell ref="D3:D5"/>
    <mergeCell ref="R6:R11"/>
    <mergeCell ref="Q6:Q11"/>
    <mergeCell ref="R34:R42"/>
    <mergeCell ref="R43:R44"/>
    <mergeCell ref="R45:R46"/>
    <mergeCell ref="O4:P4"/>
    <mergeCell ref="I3:L3"/>
    <mergeCell ref="Q47:Q57"/>
    <mergeCell ref="S47:S57"/>
    <mergeCell ref="S6:S11"/>
    <mergeCell ref="Q12:Q20"/>
    <mergeCell ref="Q21:Q26"/>
    <mergeCell ref="Q34:Q42"/>
    <mergeCell ref="S43:S44"/>
    <mergeCell ref="Q27:Q33"/>
    <mergeCell ref="S27:S33"/>
    <mergeCell ref="R27:R33"/>
    <mergeCell ref="S12:S20"/>
    <mergeCell ref="S21:S26"/>
    <mergeCell ref="R12:R20"/>
    <mergeCell ref="R21:R26"/>
    <mergeCell ref="Q43:Q44"/>
  </mergeCells>
  <phoneticPr fontId="18" type="noConversion"/>
  <printOptions horizontalCentered="1"/>
  <pageMargins left="0.23622047244094491" right="0.23622047244094491" top="0.56999999999999995" bottom="0.16" header="0.19685039370078741" footer="0.28999999999999998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71"/>
  <sheetViews>
    <sheetView tabSelected="1" view="pageBreakPreview" zoomScaleNormal="100" zoomScaleSheetLayoutView="100" workbookViewId="0">
      <pane xSplit="7" ySplit="6" topLeftCell="H22" activePane="bottomRight" state="frozen"/>
      <selection pane="topRight" activeCell="H1" sqref="H1"/>
      <selection pane="bottomLeft" activeCell="A7" sqref="A7"/>
      <selection pane="bottomRight" activeCell="W31" sqref="W31"/>
    </sheetView>
  </sheetViews>
  <sheetFormatPr defaultRowHeight="16.5"/>
  <cols>
    <col min="1" max="1" width="7.140625" style="146" customWidth="1"/>
    <col min="2" max="2" width="7.85546875" style="146" customWidth="1"/>
    <col min="3" max="3" width="6.5703125" style="146" customWidth="1"/>
    <col min="4" max="4" width="20.28515625" style="146" customWidth="1"/>
    <col min="5" max="5" width="6.42578125" style="186" customWidth="1"/>
    <col min="6" max="17" width="5.28515625" style="186" customWidth="1"/>
    <col min="18" max="19" width="5.85546875" style="186" customWidth="1"/>
    <col min="20" max="20" width="7" style="186" customWidth="1"/>
    <col min="21" max="250" width="9.140625" style="146"/>
    <col min="251" max="251" width="7.140625" style="146" customWidth="1"/>
    <col min="252" max="252" width="7.85546875" style="146" customWidth="1"/>
    <col min="253" max="253" width="6.5703125" style="146" customWidth="1"/>
    <col min="254" max="254" width="20.28515625" style="146" customWidth="1"/>
    <col min="255" max="255" width="6.42578125" style="146" customWidth="1"/>
    <col min="256" max="272" width="5.28515625" style="146" customWidth="1"/>
    <col min="273" max="275" width="5.85546875" style="146" customWidth="1"/>
    <col min="276" max="276" width="7" style="146" customWidth="1"/>
    <col min="277" max="506" width="9.140625" style="146"/>
    <col min="507" max="507" width="7.140625" style="146" customWidth="1"/>
    <col min="508" max="508" width="7.85546875" style="146" customWidth="1"/>
    <col min="509" max="509" width="6.5703125" style="146" customWidth="1"/>
    <col min="510" max="510" width="20.28515625" style="146" customWidth="1"/>
    <col min="511" max="511" width="6.42578125" style="146" customWidth="1"/>
    <col min="512" max="528" width="5.28515625" style="146" customWidth="1"/>
    <col min="529" max="531" width="5.85546875" style="146" customWidth="1"/>
    <col min="532" max="532" width="7" style="146" customWidth="1"/>
    <col min="533" max="762" width="9.140625" style="146"/>
    <col min="763" max="763" width="7.140625" style="146" customWidth="1"/>
    <col min="764" max="764" width="7.85546875" style="146" customWidth="1"/>
    <col min="765" max="765" width="6.5703125" style="146" customWidth="1"/>
    <col min="766" max="766" width="20.28515625" style="146" customWidth="1"/>
    <col min="767" max="767" width="6.42578125" style="146" customWidth="1"/>
    <col min="768" max="784" width="5.28515625" style="146" customWidth="1"/>
    <col min="785" max="787" width="5.85546875" style="146" customWidth="1"/>
    <col min="788" max="788" width="7" style="146" customWidth="1"/>
    <col min="789" max="1018" width="9.140625" style="146"/>
    <col min="1019" max="1019" width="7.140625" style="146" customWidth="1"/>
    <col min="1020" max="1020" width="7.85546875" style="146" customWidth="1"/>
    <col min="1021" max="1021" width="6.5703125" style="146" customWidth="1"/>
    <col min="1022" max="1022" width="20.28515625" style="146" customWidth="1"/>
    <col min="1023" max="1023" width="6.42578125" style="146" customWidth="1"/>
    <col min="1024" max="1040" width="5.28515625" style="146" customWidth="1"/>
    <col min="1041" max="1043" width="5.85546875" style="146" customWidth="1"/>
    <col min="1044" max="1044" width="7" style="146" customWidth="1"/>
    <col min="1045" max="1274" width="9.140625" style="146"/>
    <col min="1275" max="1275" width="7.140625" style="146" customWidth="1"/>
    <col min="1276" max="1276" width="7.85546875" style="146" customWidth="1"/>
    <col min="1277" max="1277" width="6.5703125" style="146" customWidth="1"/>
    <col min="1278" max="1278" width="20.28515625" style="146" customWidth="1"/>
    <col min="1279" max="1279" width="6.42578125" style="146" customWidth="1"/>
    <col min="1280" max="1296" width="5.28515625" style="146" customWidth="1"/>
    <col min="1297" max="1299" width="5.85546875" style="146" customWidth="1"/>
    <col min="1300" max="1300" width="7" style="146" customWidth="1"/>
    <col min="1301" max="1530" width="9.140625" style="146"/>
    <col min="1531" max="1531" width="7.140625" style="146" customWidth="1"/>
    <col min="1532" max="1532" width="7.85546875" style="146" customWidth="1"/>
    <col min="1533" max="1533" width="6.5703125" style="146" customWidth="1"/>
    <col min="1534" max="1534" width="20.28515625" style="146" customWidth="1"/>
    <col min="1535" max="1535" width="6.42578125" style="146" customWidth="1"/>
    <col min="1536" max="1552" width="5.28515625" style="146" customWidth="1"/>
    <col min="1553" max="1555" width="5.85546875" style="146" customWidth="1"/>
    <col min="1556" max="1556" width="7" style="146" customWidth="1"/>
    <col min="1557" max="1786" width="9.140625" style="146"/>
    <col min="1787" max="1787" width="7.140625" style="146" customWidth="1"/>
    <col min="1788" max="1788" width="7.85546875" style="146" customWidth="1"/>
    <col min="1789" max="1789" width="6.5703125" style="146" customWidth="1"/>
    <col min="1790" max="1790" width="20.28515625" style="146" customWidth="1"/>
    <col min="1791" max="1791" width="6.42578125" style="146" customWidth="1"/>
    <col min="1792" max="1808" width="5.28515625" style="146" customWidth="1"/>
    <col min="1809" max="1811" width="5.85546875" style="146" customWidth="1"/>
    <col min="1812" max="1812" width="7" style="146" customWidth="1"/>
    <col min="1813" max="2042" width="9.140625" style="146"/>
    <col min="2043" max="2043" width="7.140625" style="146" customWidth="1"/>
    <col min="2044" max="2044" width="7.85546875" style="146" customWidth="1"/>
    <col min="2045" max="2045" width="6.5703125" style="146" customWidth="1"/>
    <col min="2046" max="2046" width="20.28515625" style="146" customWidth="1"/>
    <col min="2047" max="2047" width="6.42578125" style="146" customWidth="1"/>
    <col min="2048" max="2064" width="5.28515625" style="146" customWidth="1"/>
    <col min="2065" max="2067" width="5.85546875" style="146" customWidth="1"/>
    <col min="2068" max="2068" width="7" style="146" customWidth="1"/>
    <col min="2069" max="2298" width="9.140625" style="146"/>
    <col min="2299" max="2299" width="7.140625" style="146" customWidth="1"/>
    <col min="2300" max="2300" width="7.85546875" style="146" customWidth="1"/>
    <col min="2301" max="2301" width="6.5703125" style="146" customWidth="1"/>
    <col min="2302" max="2302" width="20.28515625" style="146" customWidth="1"/>
    <col min="2303" max="2303" width="6.42578125" style="146" customWidth="1"/>
    <col min="2304" max="2320" width="5.28515625" style="146" customWidth="1"/>
    <col min="2321" max="2323" width="5.85546875" style="146" customWidth="1"/>
    <col min="2324" max="2324" width="7" style="146" customWidth="1"/>
    <col min="2325" max="2554" width="9.140625" style="146"/>
    <col min="2555" max="2555" width="7.140625" style="146" customWidth="1"/>
    <col min="2556" max="2556" width="7.85546875" style="146" customWidth="1"/>
    <col min="2557" max="2557" width="6.5703125" style="146" customWidth="1"/>
    <col min="2558" max="2558" width="20.28515625" style="146" customWidth="1"/>
    <col min="2559" max="2559" width="6.42578125" style="146" customWidth="1"/>
    <col min="2560" max="2576" width="5.28515625" style="146" customWidth="1"/>
    <col min="2577" max="2579" width="5.85546875" style="146" customWidth="1"/>
    <col min="2580" max="2580" width="7" style="146" customWidth="1"/>
    <col min="2581" max="2810" width="9.140625" style="146"/>
    <col min="2811" max="2811" width="7.140625" style="146" customWidth="1"/>
    <col min="2812" max="2812" width="7.85546875" style="146" customWidth="1"/>
    <col min="2813" max="2813" width="6.5703125" style="146" customWidth="1"/>
    <col min="2814" max="2814" width="20.28515625" style="146" customWidth="1"/>
    <col min="2815" max="2815" width="6.42578125" style="146" customWidth="1"/>
    <col min="2816" max="2832" width="5.28515625" style="146" customWidth="1"/>
    <col min="2833" max="2835" width="5.85546875" style="146" customWidth="1"/>
    <col min="2836" max="2836" width="7" style="146" customWidth="1"/>
    <col min="2837" max="3066" width="9.140625" style="146"/>
    <col min="3067" max="3067" width="7.140625" style="146" customWidth="1"/>
    <col min="3068" max="3068" width="7.85546875" style="146" customWidth="1"/>
    <col min="3069" max="3069" width="6.5703125" style="146" customWidth="1"/>
    <col min="3070" max="3070" width="20.28515625" style="146" customWidth="1"/>
    <col min="3071" max="3071" width="6.42578125" style="146" customWidth="1"/>
    <col min="3072" max="3088" width="5.28515625" style="146" customWidth="1"/>
    <col min="3089" max="3091" width="5.85546875" style="146" customWidth="1"/>
    <col min="3092" max="3092" width="7" style="146" customWidth="1"/>
    <col min="3093" max="3322" width="9.140625" style="146"/>
    <col min="3323" max="3323" width="7.140625" style="146" customWidth="1"/>
    <col min="3324" max="3324" width="7.85546875" style="146" customWidth="1"/>
    <col min="3325" max="3325" width="6.5703125" style="146" customWidth="1"/>
    <col min="3326" max="3326" width="20.28515625" style="146" customWidth="1"/>
    <col min="3327" max="3327" width="6.42578125" style="146" customWidth="1"/>
    <col min="3328" max="3344" width="5.28515625" style="146" customWidth="1"/>
    <col min="3345" max="3347" width="5.85546875" style="146" customWidth="1"/>
    <col min="3348" max="3348" width="7" style="146" customWidth="1"/>
    <col min="3349" max="3578" width="9.140625" style="146"/>
    <col min="3579" max="3579" width="7.140625" style="146" customWidth="1"/>
    <col min="3580" max="3580" width="7.85546875" style="146" customWidth="1"/>
    <col min="3581" max="3581" width="6.5703125" style="146" customWidth="1"/>
    <col min="3582" max="3582" width="20.28515625" style="146" customWidth="1"/>
    <col min="3583" max="3583" width="6.42578125" style="146" customWidth="1"/>
    <col min="3584" max="3600" width="5.28515625" style="146" customWidth="1"/>
    <col min="3601" max="3603" width="5.85546875" style="146" customWidth="1"/>
    <col min="3604" max="3604" width="7" style="146" customWidth="1"/>
    <col min="3605" max="3834" width="9.140625" style="146"/>
    <col min="3835" max="3835" width="7.140625" style="146" customWidth="1"/>
    <col min="3836" max="3836" width="7.85546875" style="146" customWidth="1"/>
    <col min="3837" max="3837" width="6.5703125" style="146" customWidth="1"/>
    <col min="3838" max="3838" width="20.28515625" style="146" customWidth="1"/>
    <col min="3839" max="3839" width="6.42578125" style="146" customWidth="1"/>
    <col min="3840" max="3856" width="5.28515625" style="146" customWidth="1"/>
    <col min="3857" max="3859" width="5.85546875" style="146" customWidth="1"/>
    <col min="3860" max="3860" width="7" style="146" customWidth="1"/>
    <col min="3861" max="4090" width="9.140625" style="146"/>
    <col min="4091" max="4091" width="7.140625" style="146" customWidth="1"/>
    <col min="4092" max="4092" width="7.85546875" style="146" customWidth="1"/>
    <col min="4093" max="4093" width="6.5703125" style="146" customWidth="1"/>
    <col min="4094" max="4094" width="20.28515625" style="146" customWidth="1"/>
    <col min="4095" max="4095" width="6.42578125" style="146" customWidth="1"/>
    <col min="4096" max="4112" width="5.28515625" style="146" customWidth="1"/>
    <col min="4113" max="4115" width="5.85546875" style="146" customWidth="1"/>
    <col min="4116" max="4116" width="7" style="146" customWidth="1"/>
    <col min="4117" max="4346" width="9.140625" style="146"/>
    <col min="4347" max="4347" width="7.140625" style="146" customWidth="1"/>
    <col min="4348" max="4348" width="7.85546875" style="146" customWidth="1"/>
    <col min="4349" max="4349" width="6.5703125" style="146" customWidth="1"/>
    <col min="4350" max="4350" width="20.28515625" style="146" customWidth="1"/>
    <col min="4351" max="4351" width="6.42578125" style="146" customWidth="1"/>
    <col min="4352" max="4368" width="5.28515625" style="146" customWidth="1"/>
    <col min="4369" max="4371" width="5.85546875" style="146" customWidth="1"/>
    <col min="4372" max="4372" width="7" style="146" customWidth="1"/>
    <col min="4373" max="4602" width="9.140625" style="146"/>
    <col min="4603" max="4603" width="7.140625" style="146" customWidth="1"/>
    <col min="4604" max="4604" width="7.85546875" style="146" customWidth="1"/>
    <col min="4605" max="4605" width="6.5703125" style="146" customWidth="1"/>
    <col min="4606" max="4606" width="20.28515625" style="146" customWidth="1"/>
    <col min="4607" max="4607" width="6.42578125" style="146" customWidth="1"/>
    <col min="4608" max="4624" width="5.28515625" style="146" customWidth="1"/>
    <col min="4625" max="4627" width="5.85546875" style="146" customWidth="1"/>
    <col min="4628" max="4628" width="7" style="146" customWidth="1"/>
    <col min="4629" max="4858" width="9.140625" style="146"/>
    <col min="4859" max="4859" width="7.140625" style="146" customWidth="1"/>
    <col min="4860" max="4860" width="7.85546875" style="146" customWidth="1"/>
    <col min="4861" max="4861" width="6.5703125" style="146" customWidth="1"/>
    <col min="4862" max="4862" width="20.28515625" style="146" customWidth="1"/>
    <col min="4863" max="4863" width="6.42578125" style="146" customWidth="1"/>
    <col min="4864" max="4880" width="5.28515625" style="146" customWidth="1"/>
    <col min="4881" max="4883" width="5.85546875" style="146" customWidth="1"/>
    <col min="4884" max="4884" width="7" style="146" customWidth="1"/>
    <col min="4885" max="5114" width="9.140625" style="146"/>
    <col min="5115" max="5115" width="7.140625" style="146" customWidth="1"/>
    <col min="5116" max="5116" width="7.85546875" style="146" customWidth="1"/>
    <col min="5117" max="5117" width="6.5703125" style="146" customWidth="1"/>
    <col min="5118" max="5118" width="20.28515625" style="146" customWidth="1"/>
    <col min="5119" max="5119" width="6.42578125" style="146" customWidth="1"/>
    <col min="5120" max="5136" width="5.28515625" style="146" customWidth="1"/>
    <col min="5137" max="5139" width="5.85546875" style="146" customWidth="1"/>
    <col min="5140" max="5140" width="7" style="146" customWidth="1"/>
    <col min="5141" max="5370" width="9.140625" style="146"/>
    <col min="5371" max="5371" width="7.140625" style="146" customWidth="1"/>
    <col min="5372" max="5372" width="7.85546875" style="146" customWidth="1"/>
    <col min="5373" max="5373" width="6.5703125" style="146" customWidth="1"/>
    <col min="5374" max="5374" width="20.28515625" style="146" customWidth="1"/>
    <col min="5375" max="5375" width="6.42578125" style="146" customWidth="1"/>
    <col min="5376" max="5392" width="5.28515625" style="146" customWidth="1"/>
    <col min="5393" max="5395" width="5.85546875" style="146" customWidth="1"/>
    <col min="5396" max="5396" width="7" style="146" customWidth="1"/>
    <col min="5397" max="5626" width="9.140625" style="146"/>
    <col min="5627" max="5627" width="7.140625" style="146" customWidth="1"/>
    <col min="5628" max="5628" width="7.85546875" style="146" customWidth="1"/>
    <col min="5629" max="5629" width="6.5703125" style="146" customWidth="1"/>
    <col min="5630" max="5630" width="20.28515625" style="146" customWidth="1"/>
    <col min="5631" max="5631" width="6.42578125" style="146" customWidth="1"/>
    <col min="5632" max="5648" width="5.28515625" style="146" customWidth="1"/>
    <col min="5649" max="5651" width="5.85546875" style="146" customWidth="1"/>
    <col min="5652" max="5652" width="7" style="146" customWidth="1"/>
    <col min="5653" max="5882" width="9.140625" style="146"/>
    <col min="5883" max="5883" width="7.140625" style="146" customWidth="1"/>
    <col min="5884" max="5884" width="7.85546875" style="146" customWidth="1"/>
    <col min="5885" max="5885" width="6.5703125" style="146" customWidth="1"/>
    <col min="5886" max="5886" width="20.28515625" style="146" customWidth="1"/>
    <col min="5887" max="5887" width="6.42578125" style="146" customWidth="1"/>
    <col min="5888" max="5904" width="5.28515625" style="146" customWidth="1"/>
    <col min="5905" max="5907" width="5.85546875" style="146" customWidth="1"/>
    <col min="5908" max="5908" width="7" style="146" customWidth="1"/>
    <col min="5909" max="6138" width="9.140625" style="146"/>
    <col min="6139" max="6139" width="7.140625" style="146" customWidth="1"/>
    <col min="6140" max="6140" width="7.85546875" style="146" customWidth="1"/>
    <col min="6141" max="6141" width="6.5703125" style="146" customWidth="1"/>
    <col min="6142" max="6142" width="20.28515625" style="146" customWidth="1"/>
    <col min="6143" max="6143" width="6.42578125" style="146" customWidth="1"/>
    <col min="6144" max="6160" width="5.28515625" style="146" customWidth="1"/>
    <col min="6161" max="6163" width="5.85546875" style="146" customWidth="1"/>
    <col min="6164" max="6164" width="7" style="146" customWidth="1"/>
    <col min="6165" max="6394" width="9.140625" style="146"/>
    <col min="6395" max="6395" width="7.140625" style="146" customWidth="1"/>
    <col min="6396" max="6396" width="7.85546875" style="146" customWidth="1"/>
    <col min="6397" max="6397" width="6.5703125" style="146" customWidth="1"/>
    <col min="6398" max="6398" width="20.28515625" style="146" customWidth="1"/>
    <col min="6399" max="6399" width="6.42578125" style="146" customWidth="1"/>
    <col min="6400" max="6416" width="5.28515625" style="146" customWidth="1"/>
    <col min="6417" max="6419" width="5.85546875" style="146" customWidth="1"/>
    <col min="6420" max="6420" width="7" style="146" customWidth="1"/>
    <col min="6421" max="6650" width="9.140625" style="146"/>
    <col min="6651" max="6651" width="7.140625" style="146" customWidth="1"/>
    <col min="6652" max="6652" width="7.85546875" style="146" customWidth="1"/>
    <col min="6653" max="6653" width="6.5703125" style="146" customWidth="1"/>
    <col min="6654" max="6654" width="20.28515625" style="146" customWidth="1"/>
    <col min="6655" max="6655" width="6.42578125" style="146" customWidth="1"/>
    <col min="6656" max="6672" width="5.28515625" style="146" customWidth="1"/>
    <col min="6673" max="6675" width="5.85546875" style="146" customWidth="1"/>
    <col min="6676" max="6676" width="7" style="146" customWidth="1"/>
    <col min="6677" max="6906" width="9.140625" style="146"/>
    <col min="6907" max="6907" width="7.140625" style="146" customWidth="1"/>
    <col min="6908" max="6908" width="7.85546875" style="146" customWidth="1"/>
    <col min="6909" max="6909" width="6.5703125" style="146" customWidth="1"/>
    <col min="6910" max="6910" width="20.28515625" style="146" customWidth="1"/>
    <col min="6911" max="6911" width="6.42578125" style="146" customWidth="1"/>
    <col min="6912" max="6928" width="5.28515625" style="146" customWidth="1"/>
    <col min="6929" max="6931" width="5.85546875" style="146" customWidth="1"/>
    <col min="6932" max="6932" width="7" style="146" customWidth="1"/>
    <col min="6933" max="7162" width="9.140625" style="146"/>
    <col min="7163" max="7163" width="7.140625" style="146" customWidth="1"/>
    <col min="7164" max="7164" width="7.85546875" style="146" customWidth="1"/>
    <col min="7165" max="7165" width="6.5703125" style="146" customWidth="1"/>
    <col min="7166" max="7166" width="20.28515625" style="146" customWidth="1"/>
    <col min="7167" max="7167" width="6.42578125" style="146" customWidth="1"/>
    <col min="7168" max="7184" width="5.28515625" style="146" customWidth="1"/>
    <col min="7185" max="7187" width="5.85546875" style="146" customWidth="1"/>
    <col min="7188" max="7188" width="7" style="146" customWidth="1"/>
    <col min="7189" max="7418" width="9.140625" style="146"/>
    <col min="7419" max="7419" width="7.140625" style="146" customWidth="1"/>
    <col min="7420" max="7420" width="7.85546875" style="146" customWidth="1"/>
    <col min="7421" max="7421" width="6.5703125" style="146" customWidth="1"/>
    <col min="7422" max="7422" width="20.28515625" style="146" customWidth="1"/>
    <col min="7423" max="7423" width="6.42578125" style="146" customWidth="1"/>
    <col min="7424" max="7440" width="5.28515625" style="146" customWidth="1"/>
    <col min="7441" max="7443" width="5.85546875" style="146" customWidth="1"/>
    <col min="7444" max="7444" width="7" style="146" customWidth="1"/>
    <col min="7445" max="7674" width="9.140625" style="146"/>
    <col min="7675" max="7675" width="7.140625" style="146" customWidth="1"/>
    <col min="7676" max="7676" width="7.85546875" style="146" customWidth="1"/>
    <col min="7677" max="7677" width="6.5703125" style="146" customWidth="1"/>
    <col min="7678" max="7678" width="20.28515625" style="146" customWidth="1"/>
    <col min="7679" max="7679" width="6.42578125" style="146" customWidth="1"/>
    <col min="7680" max="7696" width="5.28515625" style="146" customWidth="1"/>
    <col min="7697" max="7699" width="5.85546875" style="146" customWidth="1"/>
    <col min="7700" max="7700" width="7" style="146" customWidth="1"/>
    <col min="7701" max="7930" width="9.140625" style="146"/>
    <col min="7931" max="7931" width="7.140625" style="146" customWidth="1"/>
    <col min="7932" max="7932" width="7.85546875" style="146" customWidth="1"/>
    <col min="7933" max="7933" width="6.5703125" style="146" customWidth="1"/>
    <col min="7934" max="7934" width="20.28515625" style="146" customWidth="1"/>
    <col min="7935" max="7935" width="6.42578125" style="146" customWidth="1"/>
    <col min="7936" max="7952" width="5.28515625" style="146" customWidth="1"/>
    <col min="7953" max="7955" width="5.85546875" style="146" customWidth="1"/>
    <col min="7956" max="7956" width="7" style="146" customWidth="1"/>
    <col min="7957" max="8186" width="9.140625" style="146"/>
    <col min="8187" max="8187" width="7.140625" style="146" customWidth="1"/>
    <col min="8188" max="8188" width="7.85546875" style="146" customWidth="1"/>
    <col min="8189" max="8189" width="6.5703125" style="146" customWidth="1"/>
    <col min="8190" max="8190" width="20.28515625" style="146" customWidth="1"/>
    <col min="8191" max="8191" width="6.42578125" style="146" customWidth="1"/>
    <col min="8192" max="8208" width="5.28515625" style="146" customWidth="1"/>
    <col min="8209" max="8211" width="5.85546875" style="146" customWidth="1"/>
    <col min="8212" max="8212" width="7" style="146" customWidth="1"/>
    <col min="8213" max="8442" width="9.140625" style="146"/>
    <col min="8443" max="8443" width="7.140625" style="146" customWidth="1"/>
    <col min="8444" max="8444" width="7.85546875" style="146" customWidth="1"/>
    <col min="8445" max="8445" width="6.5703125" style="146" customWidth="1"/>
    <col min="8446" max="8446" width="20.28515625" style="146" customWidth="1"/>
    <col min="8447" max="8447" width="6.42578125" style="146" customWidth="1"/>
    <col min="8448" max="8464" width="5.28515625" style="146" customWidth="1"/>
    <col min="8465" max="8467" width="5.85546875" style="146" customWidth="1"/>
    <col min="8468" max="8468" width="7" style="146" customWidth="1"/>
    <col min="8469" max="8698" width="9.140625" style="146"/>
    <col min="8699" max="8699" width="7.140625" style="146" customWidth="1"/>
    <col min="8700" max="8700" width="7.85546875" style="146" customWidth="1"/>
    <col min="8701" max="8701" width="6.5703125" style="146" customWidth="1"/>
    <col min="8702" max="8702" width="20.28515625" style="146" customWidth="1"/>
    <col min="8703" max="8703" width="6.42578125" style="146" customWidth="1"/>
    <col min="8704" max="8720" width="5.28515625" style="146" customWidth="1"/>
    <col min="8721" max="8723" width="5.85546875" style="146" customWidth="1"/>
    <col min="8724" max="8724" width="7" style="146" customWidth="1"/>
    <col min="8725" max="8954" width="9.140625" style="146"/>
    <col min="8955" max="8955" width="7.140625" style="146" customWidth="1"/>
    <col min="8956" max="8956" width="7.85546875" style="146" customWidth="1"/>
    <col min="8957" max="8957" width="6.5703125" style="146" customWidth="1"/>
    <col min="8958" max="8958" width="20.28515625" style="146" customWidth="1"/>
    <col min="8959" max="8959" width="6.42578125" style="146" customWidth="1"/>
    <col min="8960" max="8976" width="5.28515625" style="146" customWidth="1"/>
    <col min="8977" max="8979" width="5.85546875" style="146" customWidth="1"/>
    <col min="8980" max="8980" width="7" style="146" customWidth="1"/>
    <col min="8981" max="9210" width="9.140625" style="146"/>
    <col min="9211" max="9211" width="7.140625" style="146" customWidth="1"/>
    <col min="9212" max="9212" width="7.85546875" style="146" customWidth="1"/>
    <col min="9213" max="9213" width="6.5703125" style="146" customWidth="1"/>
    <col min="9214" max="9214" width="20.28515625" style="146" customWidth="1"/>
    <col min="9215" max="9215" width="6.42578125" style="146" customWidth="1"/>
    <col min="9216" max="9232" width="5.28515625" style="146" customWidth="1"/>
    <col min="9233" max="9235" width="5.85546875" style="146" customWidth="1"/>
    <col min="9236" max="9236" width="7" style="146" customWidth="1"/>
    <col min="9237" max="9466" width="9.140625" style="146"/>
    <col min="9467" max="9467" width="7.140625" style="146" customWidth="1"/>
    <col min="9468" max="9468" width="7.85546875" style="146" customWidth="1"/>
    <col min="9469" max="9469" width="6.5703125" style="146" customWidth="1"/>
    <col min="9470" max="9470" width="20.28515625" style="146" customWidth="1"/>
    <col min="9471" max="9471" width="6.42578125" style="146" customWidth="1"/>
    <col min="9472" max="9488" width="5.28515625" style="146" customWidth="1"/>
    <col min="9489" max="9491" width="5.85546875" style="146" customWidth="1"/>
    <col min="9492" max="9492" width="7" style="146" customWidth="1"/>
    <col min="9493" max="9722" width="9.140625" style="146"/>
    <col min="9723" max="9723" width="7.140625" style="146" customWidth="1"/>
    <col min="9724" max="9724" width="7.85546875" style="146" customWidth="1"/>
    <col min="9725" max="9725" width="6.5703125" style="146" customWidth="1"/>
    <col min="9726" max="9726" width="20.28515625" style="146" customWidth="1"/>
    <col min="9727" max="9727" width="6.42578125" style="146" customWidth="1"/>
    <col min="9728" max="9744" width="5.28515625" style="146" customWidth="1"/>
    <col min="9745" max="9747" width="5.85546875" style="146" customWidth="1"/>
    <col min="9748" max="9748" width="7" style="146" customWidth="1"/>
    <col min="9749" max="9978" width="9.140625" style="146"/>
    <col min="9979" max="9979" width="7.140625" style="146" customWidth="1"/>
    <col min="9980" max="9980" width="7.85546875" style="146" customWidth="1"/>
    <col min="9981" max="9981" width="6.5703125" style="146" customWidth="1"/>
    <col min="9982" max="9982" width="20.28515625" style="146" customWidth="1"/>
    <col min="9983" max="9983" width="6.42578125" style="146" customWidth="1"/>
    <col min="9984" max="10000" width="5.28515625" style="146" customWidth="1"/>
    <col min="10001" max="10003" width="5.85546875" style="146" customWidth="1"/>
    <col min="10004" max="10004" width="7" style="146" customWidth="1"/>
    <col min="10005" max="10234" width="9.140625" style="146"/>
    <col min="10235" max="10235" width="7.140625" style="146" customWidth="1"/>
    <col min="10236" max="10236" width="7.85546875" style="146" customWidth="1"/>
    <col min="10237" max="10237" width="6.5703125" style="146" customWidth="1"/>
    <col min="10238" max="10238" width="20.28515625" style="146" customWidth="1"/>
    <col min="10239" max="10239" width="6.42578125" style="146" customWidth="1"/>
    <col min="10240" max="10256" width="5.28515625" style="146" customWidth="1"/>
    <col min="10257" max="10259" width="5.85546875" style="146" customWidth="1"/>
    <col min="10260" max="10260" width="7" style="146" customWidth="1"/>
    <col min="10261" max="10490" width="9.140625" style="146"/>
    <col min="10491" max="10491" width="7.140625" style="146" customWidth="1"/>
    <col min="10492" max="10492" width="7.85546875" style="146" customWidth="1"/>
    <col min="10493" max="10493" width="6.5703125" style="146" customWidth="1"/>
    <col min="10494" max="10494" width="20.28515625" style="146" customWidth="1"/>
    <col min="10495" max="10495" width="6.42578125" style="146" customWidth="1"/>
    <col min="10496" max="10512" width="5.28515625" style="146" customWidth="1"/>
    <col min="10513" max="10515" width="5.85546875" style="146" customWidth="1"/>
    <col min="10516" max="10516" width="7" style="146" customWidth="1"/>
    <col min="10517" max="10746" width="9.140625" style="146"/>
    <col min="10747" max="10747" width="7.140625" style="146" customWidth="1"/>
    <col min="10748" max="10748" width="7.85546875" style="146" customWidth="1"/>
    <col min="10749" max="10749" width="6.5703125" style="146" customWidth="1"/>
    <col min="10750" max="10750" width="20.28515625" style="146" customWidth="1"/>
    <col min="10751" max="10751" width="6.42578125" style="146" customWidth="1"/>
    <col min="10752" max="10768" width="5.28515625" style="146" customWidth="1"/>
    <col min="10769" max="10771" width="5.85546875" style="146" customWidth="1"/>
    <col min="10772" max="10772" width="7" style="146" customWidth="1"/>
    <col min="10773" max="11002" width="9.140625" style="146"/>
    <col min="11003" max="11003" width="7.140625" style="146" customWidth="1"/>
    <col min="11004" max="11004" width="7.85546875" style="146" customWidth="1"/>
    <col min="11005" max="11005" width="6.5703125" style="146" customWidth="1"/>
    <col min="11006" max="11006" width="20.28515625" style="146" customWidth="1"/>
    <col min="11007" max="11007" width="6.42578125" style="146" customWidth="1"/>
    <col min="11008" max="11024" width="5.28515625" style="146" customWidth="1"/>
    <col min="11025" max="11027" width="5.85546875" style="146" customWidth="1"/>
    <col min="11028" max="11028" width="7" style="146" customWidth="1"/>
    <col min="11029" max="11258" width="9.140625" style="146"/>
    <col min="11259" max="11259" width="7.140625" style="146" customWidth="1"/>
    <col min="11260" max="11260" width="7.85546875" style="146" customWidth="1"/>
    <col min="11261" max="11261" width="6.5703125" style="146" customWidth="1"/>
    <col min="11262" max="11262" width="20.28515625" style="146" customWidth="1"/>
    <col min="11263" max="11263" width="6.42578125" style="146" customWidth="1"/>
    <col min="11264" max="11280" width="5.28515625" style="146" customWidth="1"/>
    <col min="11281" max="11283" width="5.85546875" style="146" customWidth="1"/>
    <col min="11284" max="11284" width="7" style="146" customWidth="1"/>
    <col min="11285" max="11514" width="9.140625" style="146"/>
    <col min="11515" max="11515" width="7.140625" style="146" customWidth="1"/>
    <col min="11516" max="11516" width="7.85546875" style="146" customWidth="1"/>
    <col min="11517" max="11517" width="6.5703125" style="146" customWidth="1"/>
    <col min="11518" max="11518" width="20.28515625" style="146" customWidth="1"/>
    <col min="11519" max="11519" width="6.42578125" style="146" customWidth="1"/>
    <col min="11520" max="11536" width="5.28515625" style="146" customWidth="1"/>
    <col min="11537" max="11539" width="5.85546875" style="146" customWidth="1"/>
    <col min="11540" max="11540" width="7" style="146" customWidth="1"/>
    <col min="11541" max="11770" width="9.140625" style="146"/>
    <col min="11771" max="11771" width="7.140625" style="146" customWidth="1"/>
    <col min="11772" max="11772" width="7.85546875" style="146" customWidth="1"/>
    <col min="11773" max="11773" width="6.5703125" style="146" customWidth="1"/>
    <col min="11774" max="11774" width="20.28515625" style="146" customWidth="1"/>
    <col min="11775" max="11775" width="6.42578125" style="146" customWidth="1"/>
    <col min="11776" max="11792" width="5.28515625" style="146" customWidth="1"/>
    <col min="11793" max="11795" width="5.85546875" style="146" customWidth="1"/>
    <col min="11796" max="11796" width="7" style="146" customWidth="1"/>
    <col min="11797" max="12026" width="9.140625" style="146"/>
    <col min="12027" max="12027" width="7.140625" style="146" customWidth="1"/>
    <col min="12028" max="12028" width="7.85546875" style="146" customWidth="1"/>
    <col min="12029" max="12029" width="6.5703125" style="146" customWidth="1"/>
    <col min="12030" max="12030" width="20.28515625" style="146" customWidth="1"/>
    <col min="12031" max="12031" width="6.42578125" style="146" customWidth="1"/>
    <col min="12032" max="12048" width="5.28515625" style="146" customWidth="1"/>
    <col min="12049" max="12051" width="5.85546875" style="146" customWidth="1"/>
    <col min="12052" max="12052" width="7" style="146" customWidth="1"/>
    <col min="12053" max="12282" width="9.140625" style="146"/>
    <col min="12283" max="12283" width="7.140625" style="146" customWidth="1"/>
    <col min="12284" max="12284" width="7.85546875" style="146" customWidth="1"/>
    <col min="12285" max="12285" width="6.5703125" style="146" customWidth="1"/>
    <col min="12286" max="12286" width="20.28515625" style="146" customWidth="1"/>
    <col min="12287" max="12287" width="6.42578125" style="146" customWidth="1"/>
    <col min="12288" max="12304" width="5.28515625" style="146" customWidth="1"/>
    <col min="12305" max="12307" width="5.85546875" style="146" customWidth="1"/>
    <col min="12308" max="12308" width="7" style="146" customWidth="1"/>
    <col min="12309" max="12538" width="9.140625" style="146"/>
    <col min="12539" max="12539" width="7.140625" style="146" customWidth="1"/>
    <col min="12540" max="12540" width="7.85546875" style="146" customWidth="1"/>
    <col min="12541" max="12541" width="6.5703125" style="146" customWidth="1"/>
    <col min="12542" max="12542" width="20.28515625" style="146" customWidth="1"/>
    <col min="12543" max="12543" width="6.42578125" style="146" customWidth="1"/>
    <col min="12544" max="12560" width="5.28515625" style="146" customWidth="1"/>
    <col min="12561" max="12563" width="5.85546875" style="146" customWidth="1"/>
    <col min="12564" max="12564" width="7" style="146" customWidth="1"/>
    <col min="12565" max="12794" width="9.140625" style="146"/>
    <col min="12795" max="12795" width="7.140625" style="146" customWidth="1"/>
    <col min="12796" max="12796" width="7.85546875" style="146" customWidth="1"/>
    <col min="12797" max="12797" width="6.5703125" style="146" customWidth="1"/>
    <col min="12798" max="12798" width="20.28515625" style="146" customWidth="1"/>
    <col min="12799" max="12799" width="6.42578125" style="146" customWidth="1"/>
    <col min="12800" max="12816" width="5.28515625" style="146" customWidth="1"/>
    <col min="12817" max="12819" width="5.85546875" style="146" customWidth="1"/>
    <col min="12820" max="12820" width="7" style="146" customWidth="1"/>
    <col min="12821" max="13050" width="9.140625" style="146"/>
    <col min="13051" max="13051" width="7.140625" style="146" customWidth="1"/>
    <col min="13052" max="13052" width="7.85546875" style="146" customWidth="1"/>
    <col min="13053" max="13053" width="6.5703125" style="146" customWidth="1"/>
    <col min="13054" max="13054" width="20.28515625" style="146" customWidth="1"/>
    <col min="13055" max="13055" width="6.42578125" style="146" customWidth="1"/>
    <col min="13056" max="13072" width="5.28515625" style="146" customWidth="1"/>
    <col min="13073" max="13075" width="5.85546875" style="146" customWidth="1"/>
    <col min="13076" max="13076" width="7" style="146" customWidth="1"/>
    <col min="13077" max="13306" width="9.140625" style="146"/>
    <col min="13307" max="13307" width="7.140625" style="146" customWidth="1"/>
    <col min="13308" max="13308" width="7.85546875" style="146" customWidth="1"/>
    <col min="13309" max="13309" width="6.5703125" style="146" customWidth="1"/>
    <col min="13310" max="13310" width="20.28515625" style="146" customWidth="1"/>
    <col min="13311" max="13311" width="6.42578125" style="146" customWidth="1"/>
    <col min="13312" max="13328" width="5.28515625" style="146" customWidth="1"/>
    <col min="13329" max="13331" width="5.85546875" style="146" customWidth="1"/>
    <col min="13332" max="13332" width="7" style="146" customWidth="1"/>
    <col min="13333" max="13562" width="9.140625" style="146"/>
    <col min="13563" max="13563" width="7.140625" style="146" customWidth="1"/>
    <col min="13564" max="13564" width="7.85546875" style="146" customWidth="1"/>
    <col min="13565" max="13565" width="6.5703125" style="146" customWidth="1"/>
    <col min="13566" max="13566" width="20.28515625" style="146" customWidth="1"/>
    <col min="13567" max="13567" width="6.42578125" style="146" customWidth="1"/>
    <col min="13568" max="13584" width="5.28515625" style="146" customWidth="1"/>
    <col min="13585" max="13587" width="5.85546875" style="146" customWidth="1"/>
    <col min="13588" max="13588" width="7" style="146" customWidth="1"/>
    <col min="13589" max="13818" width="9.140625" style="146"/>
    <col min="13819" max="13819" width="7.140625" style="146" customWidth="1"/>
    <col min="13820" max="13820" width="7.85546875" style="146" customWidth="1"/>
    <col min="13821" max="13821" width="6.5703125" style="146" customWidth="1"/>
    <col min="13822" max="13822" width="20.28515625" style="146" customWidth="1"/>
    <col min="13823" max="13823" width="6.42578125" style="146" customWidth="1"/>
    <col min="13824" max="13840" width="5.28515625" style="146" customWidth="1"/>
    <col min="13841" max="13843" width="5.85546875" style="146" customWidth="1"/>
    <col min="13844" max="13844" width="7" style="146" customWidth="1"/>
    <col min="13845" max="14074" width="9.140625" style="146"/>
    <col min="14075" max="14075" width="7.140625" style="146" customWidth="1"/>
    <col min="14076" max="14076" width="7.85546875" style="146" customWidth="1"/>
    <col min="14077" max="14077" width="6.5703125" style="146" customWidth="1"/>
    <col min="14078" max="14078" width="20.28515625" style="146" customWidth="1"/>
    <col min="14079" max="14079" width="6.42578125" style="146" customWidth="1"/>
    <col min="14080" max="14096" width="5.28515625" style="146" customWidth="1"/>
    <col min="14097" max="14099" width="5.85546875" style="146" customWidth="1"/>
    <col min="14100" max="14100" width="7" style="146" customWidth="1"/>
    <col min="14101" max="14330" width="9.140625" style="146"/>
    <col min="14331" max="14331" width="7.140625" style="146" customWidth="1"/>
    <col min="14332" max="14332" width="7.85546875" style="146" customWidth="1"/>
    <col min="14333" max="14333" width="6.5703125" style="146" customWidth="1"/>
    <col min="14334" max="14334" width="20.28515625" style="146" customWidth="1"/>
    <col min="14335" max="14335" width="6.42578125" style="146" customWidth="1"/>
    <col min="14336" max="14352" width="5.28515625" style="146" customWidth="1"/>
    <col min="14353" max="14355" width="5.85546875" style="146" customWidth="1"/>
    <col min="14356" max="14356" width="7" style="146" customWidth="1"/>
    <col min="14357" max="14586" width="9.140625" style="146"/>
    <col min="14587" max="14587" width="7.140625" style="146" customWidth="1"/>
    <col min="14588" max="14588" width="7.85546875" style="146" customWidth="1"/>
    <col min="14589" max="14589" width="6.5703125" style="146" customWidth="1"/>
    <col min="14590" max="14590" width="20.28515625" style="146" customWidth="1"/>
    <col min="14591" max="14591" width="6.42578125" style="146" customWidth="1"/>
    <col min="14592" max="14608" width="5.28515625" style="146" customWidth="1"/>
    <col min="14609" max="14611" width="5.85546875" style="146" customWidth="1"/>
    <col min="14612" max="14612" width="7" style="146" customWidth="1"/>
    <col min="14613" max="14842" width="9.140625" style="146"/>
    <col min="14843" max="14843" width="7.140625" style="146" customWidth="1"/>
    <col min="14844" max="14844" width="7.85546875" style="146" customWidth="1"/>
    <col min="14845" max="14845" width="6.5703125" style="146" customWidth="1"/>
    <col min="14846" max="14846" width="20.28515625" style="146" customWidth="1"/>
    <col min="14847" max="14847" width="6.42578125" style="146" customWidth="1"/>
    <col min="14848" max="14864" width="5.28515625" style="146" customWidth="1"/>
    <col min="14865" max="14867" width="5.85546875" style="146" customWidth="1"/>
    <col min="14868" max="14868" width="7" style="146" customWidth="1"/>
    <col min="14869" max="15098" width="9.140625" style="146"/>
    <col min="15099" max="15099" width="7.140625" style="146" customWidth="1"/>
    <col min="15100" max="15100" width="7.85546875" style="146" customWidth="1"/>
    <col min="15101" max="15101" width="6.5703125" style="146" customWidth="1"/>
    <col min="15102" max="15102" width="20.28515625" style="146" customWidth="1"/>
    <col min="15103" max="15103" width="6.42578125" style="146" customWidth="1"/>
    <col min="15104" max="15120" width="5.28515625" style="146" customWidth="1"/>
    <col min="15121" max="15123" width="5.85546875" style="146" customWidth="1"/>
    <col min="15124" max="15124" width="7" style="146" customWidth="1"/>
    <col min="15125" max="15354" width="9.140625" style="146"/>
    <col min="15355" max="15355" width="7.140625" style="146" customWidth="1"/>
    <col min="15356" max="15356" width="7.85546875" style="146" customWidth="1"/>
    <col min="15357" max="15357" width="6.5703125" style="146" customWidth="1"/>
    <col min="15358" max="15358" width="20.28515625" style="146" customWidth="1"/>
    <col min="15359" max="15359" width="6.42578125" style="146" customWidth="1"/>
    <col min="15360" max="15376" width="5.28515625" style="146" customWidth="1"/>
    <col min="15377" max="15379" width="5.85546875" style="146" customWidth="1"/>
    <col min="15380" max="15380" width="7" style="146" customWidth="1"/>
    <col min="15381" max="15610" width="9.140625" style="146"/>
    <col min="15611" max="15611" width="7.140625" style="146" customWidth="1"/>
    <col min="15612" max="15612" width="7.85546875" style="146" customWidth="1"/>
    <col min="15613" max="15613" width="6.5703125" style="146" customWidth="1"/>
    <col min="15614" max="15614" width="20.28515625" style="146" customWidth="1"/>
    <col min="15615" max="15615" width="6.42578125" style="146" customWidth="1"/>
    <col min="15616" max="15632" width="5.28515625" style="146" customWidth="1"/>
    <col min="15633" max="15635" width="5.85546875" style="146" customWidth="1"/>
    <col min="15636" max="15636" width="7" style="146" customWidth="1"/>
    <col min="15637" max="15866" width="9.140625" style="146"/>
    <col min="15867" max="15867" width="7.140625" style="146" customWidth="1"/>
    <col min="15868" max="15868" width="7.85546875" style="146" customWidth="1"/>
    <col min="15869" max="15869" width="6.5703125" style="146" customWidth="1"/>
    <col min="15870" max="15870" width="20.28515625" style="146" customWidth="1"/>
    <col min="15871" max="15871" width="6.42578125" style="146" customWidth="1"/>
    <col min="15872" max="15888" width="5.28515625" style="146" customWidth="1"/>
    <col min="15889" max="15891" width="5.85546875" style="146" customWidth="1"/>
    <col min="15892" max="15892" width="7" style="146" customWidth="1"/>
    <col min="15893" max="16122" width="9.140625" style="146"/>
    <col min="16123" max="16123" width="7.140625" style="146" customWidth="1"/>
    <col min="16124" max="16124" width="7.85546875" style="146" customWidth="1"/>
    <col min="16125" max="16125" width="6.5703125" style="146" customWidth="1"/>
    <col min="16126" max="16126" width="20.28515625" style="146" customWidth="1"/>
    <col min="16127" max="16127" width="6.42578125" style="146" customWidth="1"/>
    <col min="16128" max="16144" width="5.28515625" style="146" customWidth="1"/>
    <col min="16145" max="16147" width="5.85546875" style="146" customWidth="1"/>
    <col min="16148" max="16148" width="7" style="146" customWidth="1"/>
    <col min="16149" max="16384" width="9.140625" style="146"/>
  </cols>
  <sheetData>
    <row r="1" spans="1:20" ht="45.75" customHeight="1">
      <c r="A1" s="594" t="s">
        <v>178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</row>
    <row r="2" spans="1:20" s="181" customFormat="1" ht="27" customHeight="1" thickBot="1">
      <c r="A2" s="183"/>
      <c r="B2" s="183"/>
      <c r="C2" s="183"/>
      <c r="D2" s="183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595" t="s">
        <v>287</v>
      </c>
      <c r="S2" s="595"/>
      <c r="T2" s="595"/>
    </row>
    <row r="3" spans="1:20" s="179" customFormat="1" ht="18" customHeight="1">
      <c r="A3" s="559" t="s">
        <v>131</v>
      </c>
      <c r="B3" s="552" t="s">
        <v>132</v>
      </c>
      <c r="C3" s="597" t="s">
        <v>133</v>
      </c>
      <c r="D3" s="598"/>
      <c r="E3" s="552" t="s">
        <v>134</v>
      </c>
      <c r="F3" s="563" t="s">
        <v>135</v>
      </c>
      <c r="G3" s="564"/>
      <c r="H3" s="547" t="s">
        <v>136</v>
      </c>
      <c r="I3" s="562"/>
      <c r="J3" s="547" t="s">
        <v>137</v>
      </c>
      <c r="K3" s="548"/>
      <c r="L3" s="548"/>
      <c r="M3" s="548"/>
      <c r="N3" s="547" t="s">
        <v>138</v>
      </c>
      <c r="O3" s="548"/>
      <c r="P3" s="548"/>
      <c r="Q3" s="548"/>
      <c r="R3" s="563" t="s">
        <v>139</v>
      </c>
      <c r="S3" s="564"/>
      <c r="T3" s="567" t="s">
        <v>172</v>
      </c>
    </row>
    <row r="4" spans="1:20" s="179" customFormat="1" ht="18" customHeight="1">
      <c r="A4" s="560"/>
      <c r="B4" s="550"/>
      <c r="C4" s="599"/>
      <c r="D4" s="600"/>
      <c r="E4" s="550"/>
      <c r="F4" s="565" t="s">
        <v>140</v>
      </c>
      <c r="G4" s="565" t="s">
        <v>141</v>
      </c>
      <c r="H4" s="550" t="s">
        <v>142</v>
      </c>
      <c r="I4" s="550"/>
      <c r="J4" s="550" t="s">
        <v>170</v>
      </c>
      <c r="K4" s="550"/>
      <c r="L4" s="553" t="s">
        <v>171</v>
      </c>
      <c r="M4" s="593"/>
      <c r="N4" s="550" t="s">
        <v>140</v>
      </c>
      <c r="O4" s="550"/>
      <c r="P4" s="553" t="s">
        <v>141</v>
      </c>
      <c r="Q4" s="554"/>
      <c r="R4" s="565" t="s">
        <v>140</v>
      </c>
      <c r="S4" s="565" t="s">
        <v>141</v>
      </c>
      <c r="T4" s="568"/>
    </row>
    <row r="5" spans="1:20" s="179" customFormat="1" ht="18" customHeight="1">
      <c r="A5" s="596"/>
      <c r="B5" s="565"/>
      <c r="C5" s="599"/>
      <c r="D5" s="600"/>
      <c r="E5" s="565"/>
      <c r="F5" s="592"/>
      <c r="G5" s="592"/>
      <c r="H5" s="188" t="s">
        <v>143</v>
      </c>
      <c r="I5" s="188">
        <v>8</v>
      </c>
      <c r="J5" s="188" t="s">
        <v>143</v>
      </c>
      <c r="K5" s="188">
        <v>4</v>
      </c>
      <c r="L5" s="189" t="s">
        <v>143</v>
      </c>
      <c r="M5" s="189">
        <v>4</v>
      </c>
      <c r="N5" s="188" t="s">
        <v>143</v>
      </c>
      <c r="O5" s="188">
        <v>4</v>
      </c>
      <c r="P5" s="189" t="s">
        <v>143</v>
      </c>
      <c r="Q5" s="189">
        <v>4</v>
      </c>
      <c r="R5" s="592"/>
      <c r="S5" s="592"/>
      <c r="T5" s="603"/>
    </row>
    <row r="6" spans="1:20" s="179" customFormat="1" ht="18" customHeight="1" thickBot="1">
      <c r="A6" s="561"/>
      <c r="B6" s="551"/>
      <c r="C6" s="601"/>
      <c r="D6" s="602"/>
      <c r="E6" s="551"/>
      <c r="F6" s="566"/>
      <c r="G6" s="566"/>
      <c r="H6" s="184" t="s">
        <v>12</v>
      </c>
      <c r="I6" s="184" t="s">
        <v>9</v>
      </c>
      <c r="J6" s="184" t="s">
        <v>12</v>
      </c>
      <c r="K6" s="184" t="s">
        <v>9</v>
      </c>
      <c r="L6" s="184" t="s">
        <v>144</v>
      </c>
      <c r="M6" s="184" t="s">
        <v>145</v>
      </c>
      <c r="N6" s="184" t="s">
        <v>12</v>
      </c>
      <c r="O6" s="184" t="s">
        <v>9</v>
      </c>
      <c r="P6" s="184" t="s">
        <v>144</v>
      </c>
      <c r="Q6" s="184" t="s">
        <v>145</v>
      </c>
      <c r="R6" s="566"/>
      <c r="S6" s="566"/>
      <c r="T6" s="569"/>
    </row>
    <row r="7" spans="1:20" s="148" customFormat="1" ht="17.25" customHeight="1">
      <c r="A7" s="544" t="s">
        <v>22</v>
      </c>
      <c r="B7" s="576" t="s">
        <v>10</v>
      </c>
      <c r="C7" s="190" t="s">
        <v>5</v>
      </c>
      <c r="D7" s="172" t="s">
        <v>10</v>
      </c>
      <c r="E7" s="171">
        <v>8</v>
      </c>
      <c r="F7" s="170">
        <f t="shared" ref="F7:F17" si="0">SUM(H7:I7)+SUM(J7:K7)+SUM(N7:O7)</f>
        <v>8</v>
      </c>
      <c r="G7" s="170">
        <f t="shared" ref="G7:G19" si="1">SUM(H7:I7)+SUM(L7:M7)+SUM(P7:Q7)</f>
        <v>8</v>
      </c>
      <c r="H7" s="169">
        <v>4</v>
      </c>
      <c r="I7" s="169">
        <v>4</v>
      </c>
      <c r="J7" s="169"/>
      <c r="K7" s="169"/>
      <c r="L7" s="169"/>
      <c r="M7" s="169"/>
      <c r="N7" s="169"/>
      <c r="O7" s="169"/>
      <c r="P7" s="169"/>
      <c r="Q7" s="169"/>
      <c r="R7" s="530">
        <f>SUM(H7:I11)+SUM(J7:K11)+SUM(N7:O11)</f>
        <v>30</v>
      </c>
      <c r="S7" s="530">
        <f>SUM(H7:I11)+SUM(L7:M11)+SUM(P7:Q11)</f>
        <v>28</v>
      </c>
      <c r="T7" s="528" t="s">
        <v>173</v>
      </c>
    </row>
    <row r="8" spans="1:20" s="148" customFormat="1" ht="17.25" customHeight="1">
      <c r="A8" s="545"/>
      <c r="B8" s="577"/>
      <c r="C8" s="191" t="s">
        <v>78</v>
      </c>
      <c r="D8" s="168" t="s">
        <v>58</v>
      </c>
      <c r="E8" s="167">
        <v>5</v>
      </c>
      <c r="F8" s="166">
        <f t="shared" si="0"/>
        <v>6</v>
      </c>
      <c r="G8" s="166">
        <f t="shared" si="1"/>
        <v>5</v>
      </c>
      <c r="H8" s="165"/>
      <c r="I8" s="165"/>
      <c r="J8" s="165"/>
      <c r="K8" s="165"/>
      <c r="L8" s="165"/>
      <c r="M8" s="165"/>
      <c r="N8" s="165">
        <v>6</v>
      </c>
      <c r="O8" s="165"/>
      <c r="P8" s="165">
        <v>5</v>
      </c>
      <c r="Q8" s="165"/>
      <c r="R8" s="531"/>
      <c r="S8" s="531"/>
      <c r="T8" s="529"/>
    </row>
    <row r="9" spans="1:20" s="148" customFormat="1" ht="17.25" customHeight="1">
      <c r="A9" s="545"/>
      <c r="B9" s="577"/>
      <c r="C9" s="191" t="s">
        <v>78</v>
      </c>
      <c r="D9" s="168" t="s">
        <v>57</v>
      </c>
      <c r="E9" s="167">
        <v>5</v>
      </c>
      <c r="F9" s="166">
        <f t="shared" si="0"/>
        <v>5</v>
      </c>
      <c r="G9" s="166">
        <f t="shared" si="1"/>
        <v>5</v>
      </c>
      <c r="H9" s="165"/>
      <c r="I9" s="165"/>
      <c r="J9" s="165">
        <v>5</v>
      </c>
      <c r="K9" s="165"/>
      <c r="L9" s="165">
        <v>5</v>
      </c>
      <c r="M9" s="165"/>
      <c r="N9" s="165"/>
      <c r="O9" s="165"/>
      <c r="P9" s="165"/>
      <c r="Q9" s="165"/>
      <c r="R9" s="531"/>
      <c r="S9" s="531"/>
      <c r="T9" s="529"/>
    </row>
    <row r="10" spans="1:20" s="148" customFormat="1" ht="17.25" customHeight="1">
      <c r="A10" s="545"/>
      <c r="B10" s="577"/>
      <c r="C10" s="191" t="s">
        <v>78</v>
      </c>
      <c r="D10" s="168" t="s">
        <v>76</v>
      </c>
      <c r="E10" s="167">
        <v>5</v>
      </c>
      <c r="F10" s="166">
        <f t="shared" si="0"/>
        <v>5</v>
      </c>
      <c r="G10" s="166">
        <f t="shared" si="1"/>
        <v>5</v>
      </c>
      <c r="H10" s="165"/>
      <c r="I10" s="165"/>
      <c r="J10" s="165"/>
      <c r="K10" s="165">
        <v>5</v>
      </c>
      <c r="L10" s="165"/>
      <c r="M10" s="165">
        <v>5</v>
      </c>
      <c r="N10" s="165"/>
      <c r="O10" s="165"/>
      <c r="P10" s="165"/>
      <c r="Q10" s="165"/>
      <c r="R10" s="531"/>
      <c r="S10" s="531"/>
      <c r="T10" s="529"/>
    </row>
    <row r="11" spans="1:20" s="148" customFormat="1" ht="17.25" customHeight="1" thickBot="1">
      <c r="A11" s="545"/>
      <c r="B11" s="578"/>
      <c r="C11" s="192"/>
      <c r="D11" s="173" t="s">
        <v>240</v>
      </c>
      <c r="E11" s="163">
        <v>5</v>
      </c>
      <c r="F11" s="162">
        <f t="shared" si="0"/>
        <v>6</v>
      </c>
      <c r="G11" s="162">
        <f t="shared" si="1"/>
        <v>5</v>
      </c>
      <c r="H11" s="161"/>
      <c r="I11" s="161"/>
      <c r="J11" s="161"/>
      <c r="K11" s="161"/>
      <c r="L11" s="161"/>
      <c r="M11" s="161"/>
      <c r="N11" s="161"/>
      <c r="O11" s="161">
        <v>6</v>
      </c>
      <c r="P11" s="161"/>
      <c r="Q11" s="161">
        <v>5</v>
      </c>
      <c r="R11" s="532"/>
      <c r="S11" s="532"/>
      <c r="T11" s="538"/>
    </row>
    <row r="12" spans="1:20" s="148" customFormat="1" ht="17.25" customHeight="1">
      <c r="A12" s="545"/>
      <c r="B12" s="576" t="s">
        <v>15</v>
      </c>
      <c r="C12" s="190" t="s">
        <v>5</v>
      </c>
      <c r="D12" s="172" t="s">
        <v>15</v>
      </c>
      <c r="E12" s="171">
        <v>8</v>
      </c>
      <c r="F12" s="170">
        <f t="shared" si="0"/>
        <v>8</v>
      </c>
      <c r="G12" s="170">
        <f t="shared" si="1"/>
        <v>8</v>
      </c>
      <c r="H12" s="169">
        <v>4</v>
      </c>
      <c r="I12" s="169">
        <v>4</v>
      </c>
      <c r="J12" s="169"/>
      <c r="K12" s="169"/>
      <c r="L12" s="169"/>
      <c r="M12" s="169"/>
      <c r="N12" s="169"/>
      <c r="O12" s="169"/>
      <c r="P12" s="169"/>
      <c r="Q12" s="169"/>
      <c r="R12" s="530">
        <f>SUM(H12:I22)+SUM(J12:K22)+SUM(N12:O22)</f>
        <v>30</v>
      </c>
      <c r="S12" s="530">
        <f>SUM(H12:I22)+SUM(L12:M22)+SUM(P12:Q22)</f>
        <v>34</v>
      </c>
      <c r="T12" s="528" t="s">
        <v>173</v>
      </c>
    </row>
    <row r="13" spans="1:20" s="148" customFormat="1" ht="17.25" customHeight="1">
      <c r="A13" s="545"/>
      <c r="B13" s="577"/>
      <c r="C13" s="191" t="s">
        <v>78</v>
      </c>
      <c r="D13" s="168" t="s">
        <v>87</v>
      </c>
      <c r="E13" s="167">
        <v>5</v>
      </c>
      <c r="F13" s="166">
        <f t="shared" si="0"/>
        <v>3</v>
      </c>
      <c r="G13" s="166">
        <f t="shared" si="1"/>
        <v>3</v>
      </c>
      <c r="H13" s="165"/>
      <c r="I13" s="165"/>
      <c r="J13" s="165">
        <v>3</v>
      </c>
      <c r="K13" s="165"/>
      <c r="L13" s="165">
        <v>3</v>
      </c>
      <c r="M13" s="165"/>
      <c r="N13" s="165"/>
      <c r="O13" s="165"/>
      <c r="P13" s="165"/>
      <c r="Q13" s="165"/>
      <c r="R13" s="531"/>
      <c r="S13" s="531"/>
      <c r="T13" s="529"/>
    </row>
    <row r="14" spans="1:20" s="148" customFormat="1" ht="17.25" customHeight="1">
      <c r="A14" s="545"/>
      <c r="B14" s="577"/>
      <c r="C14" s="191" t="s">
        <v>78</v>
      </c>
      <c r="D14" s="168" t="s">
        <v>83</v>
      </c>
      <c r="E14" s="167">
        <v>5</v>
      </c>
      <c r="F14" s="166">
        <f t="shared" si="0"/>
        <v>3</v>
      </c>
      <c r="G14" s="166">
        <f t="shared" si="1"/>
        <v>3</v>
      </c>
      <c r="H14" s="165"/>
      <c r="I14" s="165"/>
      <c r="J14" s="165"/>
      <c r="K14" s="165">
        <v>3</v>
      </c>
      <c r="L14" s="165">
        <v>3</v>
      </c>
      <c r="M14" s="165"/>
      <c r="N14" s="165"/>
      <c r="O14" s="165"/>
      <c r="P14" s="165"/>
      <c r="Q14" s="165"/>
      <c r="R14" s="531"/>
      <c r="S14" s="531"/>
      <c r="T14" s="529"/>
    </row>
    <row r="15" spans="1:20" s="148" customFormat="1" ht="17.25" customHeight="1">
      <c r="A15" s="545"/>
      <c r="B15" s="577"/>
      <c r="C15" s="191" t="s">
        <v>78</v>
      </c>
      <c r="D15" s="168" t="s">
        <v>146</v>
      </c>
      <c r="E15" s="167">
        <v>5</v>
      </c>
      <c r="F15" s="166">
        <f t="shared" si="0"/>
        <v>0</v>
      </c>
      <c r="G15" s="166">
        <f t="shared" si="1"/>
        <v>3</v>
      </c>
      <c r="H15" s="165"/>
      <c r="I15" s="165"/>
      <c r="J15" s="165"/>
      <c r="K15" s="165"/>
      <c r="L15" s="165"/>
      <c r="M15" s="165">
        <v>3</v>
      </c>
      <c r="N15" s="165"/>
      <c r="O15" s="165"/>
      <c r="P15" s="165"/>
      <c r="Q15" s="165"/>
      <c r="R15" s="531"/>
      <c r="S15" s="531"/>
      <c r="T15" s="529"/>
    </row>
    <row r="16" spans="1:20" s="148" customFormat="1" ht="17.25" customHeight="1">
      <c r="A16" s="545"/>
      <c r="B16" s="577"/>
      <c r="C16" s="191" t="s">
        <v>78</v>
      </c>
      <c r="D16" s="168" t="s">
        <v>147</v>
      </c>
      <c r="E16" s="167">
        <v>5</v>
      </c>
      <c r="F16" s="166">
        <f t="shared" si="0"/>
        <v>3</v>
      </c>
      <c r="G16" s="166">
        <f t="shared" si="1"/>
        <v>3</v>
      </c>
      <c r="H16" s="165"/>
      <c r="I16" s="165"/>
      <c r="J16" s="165">
        <v>3</v>
      </c>
      <c r="K16" s="165"/>
      <c r="L16" s="165"/>
      <c r="M16" s="165">
        <v>3</v>
      </c>
      <c r="N16" s="165"/>
      <c r="O16" s="165"/>
      <c r="P16" s="165"/>
      <c r="Q16" s="165"/>
      <c r="R16" s="531"/>
      <c r="S16" s="531"/>
      <c r="T16" s="529"/>
    </row>
    <row r="17" spans="1:20" s="148" customFormat="1" ht="17.25" customHeight="1">
      <c r="A17" s="545"/>
      <c r="B17" s="577"/>
      <c r="C17" s="191"/>
      <c r="D17" s="168" t="s">
        <v>241</v>
      </c>
      <c r="E17" s="167">
        <v>5</v>
      </c>
      <c r="F17" s="166">
        <f t="shared" si="0"/>
        <v>5</v>
      </c>
      <c r="G17" s="166">
        <f t="shared" si="1"/>
        <v>3</v>
      </c>
      <c r="H17" s="165"/>
      <c r="I17" s="165"/>
      <c r="J17" s="165"/>
      <c r="K17" s="165"/>
      <c r="L17" s="165"/>
      <c r="M17" s="165"/>
      <c r="N17" s="165"/>
      <c r="O17" s="165">
        <v>5</v>
      </c>
      <c r="P17" s="165">
        <v>3</v>
      </c>
      <c r="Q17" s="165"/>
      <c r="R17" s="531"/>
      <c r="S17" s="531"/>
      <c r="T17" s="529"/>
    </row>
    <row r="18" spans="1:20" s="148" customFormat="1" ht="17.25" customHeight="1">
      <c r="A18" s="545"/>
      <c r="B18" s="540"/>
      <c r="C18" s="193"/>
      <c r="D18" s="217" t="s">
        <v>256</v>
      </c>
      <c r="E18" s="167"/>
      <c r="F18" s="166"/>
      <c r="G18" s="166">
        <f t="shared" si="1"/>
        <v>4</v>
      </c>
      <c r="H18" s="177"/>
      <c r="I18" s="177"/>
      <c r="J18" s="177"/>
      <c r="K18" s="177"/>
      <c r="L18" s="177"/>
      <c r="M18" s="177"/>
      <c r="N18" s="177"/>
      <c r="O18" s="177"/>
      <c r="P18" s="177">
        <v>4</v>
      </c>
      <c r="Q18" s="177"/>
      <c r="R18" s="531"/>
      <c r="S18" s="531"/>
      <c r="T18" s="529"/>
    </row>
    <row r="19" spans="1:20" s="148" customFormat="1" ht="17.25" customHeight="1">
      <c r="A19" s="545"/>
      <c r="B19" s="540"/>
      <c r="C19" s="193"/>
      <c r="D19" s="194" t="s">
        <v>242</v>
      </c>
      <c r="E19" s="167">
        <v>5</v>
      </c>
      <c r="F19" s="166">
        <f>SUM(H19:I19)+SUM(J19:K19)+SUM(N19:O19)</f>
        <v>5</v>
      </c>
      <c r="G19" s="166">
        <f t="shared" si="1"/>
        <v>0</v>
      </c>
      <c r="H19" s="177"/>
      <c r="I19" s="177"/>
      <c r="J19" s="177"/>
      <c r="K19" s="177"/>
      <c r="L19" s="177"/>
      <c r="M19" s="177"/>
      <c r="N19" s="177">
        <v>5</v>
      </c>
      <c r="O19" s="177"/>
      <c r="P19" s="177"/>
      <c r="Q19" s="177"/>
      <c r="R19" s="531"/>
      <c r="S19" s="531"/>
      <c r="T19" s="529"/>
    </row>
    <row r="20" spans="1:20" s="148" customFormat="1" ht="17.25" customHeight="1">
      <c r="A20" s="545"/>
      <c r="B20" s="540"/>
      <c r="C20" s="193"/>
      <c r="D20" s="217" t="s">
        <v>243</v>
      </c>
      <c r="E20" s="195"/>
      <c r="F20" s="196"/>
      <c r="G20" s="166">
        <f t="shared" ref="G20:G21" si="2">SUM(H20:I20)+SUM(L20:M20)+SUM(P20:Q20)</f>
        <v>4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>
        <v>4</v>
      </c>
      <c r="R20" s="531"/>
      <c r="S20" s="531"/>
      <c r="T20" s="529"/>
    </row>
    <row r="21" spans="1:20" s="148" customFormat="1" ht="17.25" customHeight="1">
      <c r="A21" s="545"/>
      <c r="B21" s="540"/>
      <c r="C21" s="193"/>
      <c r="D21" s="217" t="s">
        <v>244</v>
      </c>
      <c r="E21" s="195"/>
      <c r="F21" s="196"/>
      <c r="G21" s="166">
        <f t="shared" si="2"/>
        <v>3</v>
      </c>
      <c r="H21" s="177"/>
      <c r="I21" s="177"/>
      <c r="J21" s="177"/>
      <c r="K21" s="177"/>
      <c r="L21" s="177"/>
      <c r="M21" s="177"/>
      <c r="N21" s="177"/>
      <c r="O21" s="177"/>
      <c r="P21" s="177"/>
      <c r="Q21" s="177">
        <v>3</v>
      </c>
      <c r="R21" s="531"/>
      <c r="S21" s="531"/>
      <c r="T21" s="529"/>
    </row>
    <row r="22" spans="1:20" s="148" customFormat="1" ht="17.25" customHeight="1" thickBot="1">
      <c r="A22" s="545"/>
      <c r="B22" s="578"/>
      <c r="C22" s="192" t="s">
        <v>11</v>
      </c>
      <c r="D22" s="173" t="s">
        <v>271</v>
      </c>
      <c r="E22" s="163">
        <v>5</v>
      </c>
      <c r="F22" s="162">
        <f t="shared" ref="F22:F60" si="3">SUM(H22:I22)+SUM(J22:K22)+SUM(N22:O22)</f>
        <v>3</v>
      </c>
      <c r="G22" s="162">
        <f t="shared" ref="G22:G60" si="4">SUM(H22:I22)+SUM(L22:M22)+SUM(P22:Q22)</f>
        <v>0</v>
      </c>
      <c r="H22" s="161"/>
      <c r="I22" s="161"/>
      <c r="J22" s="161"/>
      <c r="K22" s="161">
        <v>3</v>
      </c>
      <c r="L22" s="161"/>
      <c r="M22" s="161"/>
      <c r="N22" s="161"/>
      <c r="O22" s="161"/>
      <c r="P22" s="161"/>
      <c r="Q22" s="161"/>
      <c r="R22" s="532"/>
      <c r="S22" s="532"/>
      <c r="T22" s="538"/>
    </row>
    <row r="23" spans="1:20" s="148" customFormat="1" ht="17.25" customHeight="1">
      <c r="A23" s="545"/>
      <c r="B23" s="541" t="s">
        <v>16</v>
      </c>
      <c r="C23" s="190" t="s">
        <v>5</v>
      </c>
      <c r="D23" s="172" t="s">
        <v>16</v>
      </c>
      <c r="E23" s="171">
        <v>8</v>
      </c>
      <c r="F23" s="170">
        <f t="shared" si="3"/>
        <v>8</v>
      </c>
      <c r="G23" s="170">
        <f t="shared" si="4"/>
        <v>8</v>
      </c>
      <c r="H23" s="169">
        <v>4</v>
      </c>
      <c r="I23" s="169">
        <v>4</v>
      </c>
      <c r="J23" s="169"/>
      <c r="K23" s="169"/>
      <c r="L23" s="169"/>
      <c r="M23" s="169"/>
      <c r="N23" s="169"/>
      <c r="O23" s="169"/>
      <c r="P23" s="169"/>
      <c r="Q23" s="169"/>
      <c r="R23" s="530">
        <f>SUM(H23:I27)+SUM(J23:K27)+SUM(N23:O27)</f>
        <v>30</v>
      </c>
      <c r="S23" s="530">
        <f>SUM(H23:I27)+SUM(L23:M27)+SUM(P23:Q27)</f>
        <v>28</v>
      </c>
      <c r="T23" s="528" t="s">
        <v>173</v>
      </c>
    </row>
    <row r="24" spans="1:20" s="148" customFormat="1" ht="17.25" customHeight="1">
      <c r="A24" s="545"/>
      <c r="B24" s="542"/>
      <c r="C24" s="191" t="s">
        <v>78</v>
      </c>
      <c r="D24" s="168" t="s">
        <v>7</v>
      </c>
      <c r="E24" s="167">
        <v>5</v>
      </c>
      <c r="F24" s="166">
        <f t="shared" si="3"/>
        <v>5</v>
      </c>
      <c r="G24" s="166">
        <f t="shared" si="4"/>
        <v>5</v>
      </c>
      <c r="H24" s="165"/>
      <c r="I24" s="165"/>
      <c r="J24" s="165">
        <v>5</v>
      </c>
      <c r="K24" s="165"/>
      <c r="L24" s="165">
        <v>5</v>
      </c>
      <c r="M24" s="165"/>
      <c r="N24" s="165"/>
      <c r="O24" s="165"/>
      <c r="P24" s="165"/>
      <c r="Q24" s="165"/>
      <c r="R24" s="531"/>
      <c r="S24" s="531"/>
      <c r="T24" s="529"/>
    </row>
    <row r="25" spans="1:20" s="148" customFormat="1" ht="17.25" customHeight="1">
      <c r="A25" s="545"/>
      <c r="B25" s="542"/>
      <c r="C25" s="191" t="s">
        <v>78</v>
      </c>
      <c r="D25" s="168" t="s">
        <v>32</v>
      </c>
      <c r="E25" s="167">
        <v>5</v>
      </c>
      <c r="F25" s="166">
        <f t="shared" si="3"/>
        <v>5</v>
      </c>
      <c r="G25" s="166">
        <f t="shared" si="4"/>
        <v>5</v>
      </c>
      <c r="H25" s="165"/>
      <c r="I25" s="165"/>
      <c r="J25" s="165"/>
      <c r="K25" s="165">
        <v>5</v>
      </c>
      <c r="L25" s="165"/>
      <c r="M25" s="165">
        <v>5</v>
      </c>
      <c r="N25" s="165"/>
      <c r="O25" s="165"/>
      <c r="P25" s="165"/>
      <c r="Q25" s="165"/>
      <c r="R25" s="531"/>
      <c r="S25" s="531"/>
      <c r="T25" s="529"/>
    </row>
    <row r="26" spans="1:20" s="148" customFormat="1" ht="17.25" customHeight="1">
      <c r="A26" s="545"/>
      <c r="B26" s="542"/>
      <c r="C26" s="191"/>
      <c r="D26" s="168" t="s">
        <v>84</v>
      </c>
      <c r="E26" s="167">
        <v>5</v>
      </c>
      <c r="F26" s="166">
        <f t="shared" si="3"/>
        <v>6</v>
      </c>
      <c r="G26" s="166">
        <f t="shared" si="4"/>
        <v>5</v>
      </c>
      <c r="H26" s="165"/>
      <c r="I26" s="165"/>
      <c r="J26" s="165"/>
      <c r="K26" s="165"/>
      <c r="L26" s="165"/>
      <c r="M26" s="165"/>
      <c r="N26" s="165">
        <v>6</v>
      </c>
      <c r="O26" s="165"/>
      <c r="P26" s="165">
        <v>5</v>
      </c>
      <c r="Q26" s="165"/>
      <c r="R26" s="531"/>
      <c r="S26" s="531"/>
      <c r="T26" s="529"/>
    </row>
    <row r="27" spans="1:20" s="148" customFormat="1" ht="17.25" customHeight="1" thickBot="1">
      <c r="A27" s="545"/>
      <c r="B27" s="542"/>
      <c r="C27" s="191"/>
      <c r="D27" s="168" t="s">
        <v>245</v>
      </c>
      <c r="E27" s="167">
        <v>5</v>
      </c>
      <c r="F27" s="166">
        <f t="shared" si="3"/>
        <v>6</v>
      </c>
      <c r="G27" s="166">
        <f t="shared" si="4"/>
        <v>5</v>
      </c>
      <c r="H27" s="165"/>
      <c r="I27" s="165"/>
      <c r="J27" s="165"/>
      <c r="K27" s="165"/>
      <c r="L27" s="165"/>
      <c r="M27" s="165"/>
      <c r="N27" s="165"/>
      <c r="O27" s="165">
        <v>6</v>
      </c>
      <c r="P27" s="165"/>
      <c r="Q27" s="165">
        <v>5</v>
      </c>
      <c r="R27" s="531"/>
      <c r="S27" s="531"/>
      <c r="T27" s="529"/>
    </row>
    <row r="28" spans="1:20" s="148" customFormat="1" ht="33" customHeight="1" thickBot="1">
      <c r="A28" s="579"/>
      <c r="B28" s="197" t="s">
        <v>148</v>
      </c>
      <c r="C28" s="198" t="s">
        <v>119</v>
      </c>
      <c r="D28" s="199" t="s">
        <v>149</v>
      </c>
      <c r="E28" s="200">
        <v>6</v>
      </c>
      <c r="F28" s="156">
        <f t="shared" si="3"/>
        <v>2</v>
      </c>
      <c r="G28" s="156">
        <f t="shared" si="4"/>
        <v>2</v>
      </c>
      <c r="H28" s="201">
        <v>1</v>
      </c>
      <c r="I28" s="201">
        <v>1</v>
      </c>
      <c r="J28" s="201"/>
      <c r="K28" s="201"/>
      <c r="L28" s="201"/>
      <c r="M28" s="201"/>
      <c r="N28" s="201"/>
      <c r="O28" s="201"/>
      <c r="P28" s="201"/>
      <c r="Q28" s="201"/>
      <c r="R28" s="200">
        <f>SUM(H28:I28)+SUM(J28:K28)+SUM(N28:O28)</f>
        <v>2</v>
      </c>
      <c r="S28" s="200">
        <f>SUM(H28:I28)+SUM(L28:M28)+SUM(P28:Q28)</f>
        <v>2</v>
      </c>
      <c r="T28" s="150">
        <v>6</v>
      </c>
    </row>
    <row r="29" spans="1:20" s="148" customFormat="1" ht="17.25" customHeight="1">
      <c r="A29" s="584" t="s">
        <v>17</v>
      </c>
      <c r="B29" s="576" t="s">
        <v>150</v>
      </c>
      <c r="C29" s="202" t="s">
        <v>5</v>
      </c>
      <c r="D29" s="172" t="s">
        <v>61</v>
      </c>
      <c r="E29" s="171">
        <v>8</v>
      </c>
      <c r="F29" s="170">
        <f t="shared" si="3"/>
        <v>8</v>
      </c>
      <c r="G29" s="170">
        <f t="shared" si="4"/>
        <v>8</v>
      </c>
      <c r="H29" s="169">
        <v>4</v>
      </c>
      <c r="I29" s="169">
        <v>4</v>
      </c>
      <c r="J29" s="169"/>
      <c r="K29" s="169"/>
      <c r="L29" s="169"/>
      <c r="M29" s="169"/>
      <c r="N29" s="169"/>
      <c r="O29" s="169"/>
      <c r="P29" s="169"/>
      <c r="Q29" s="169"/>
      <c r="R29" s="530">
        <f>SUM(H29:I35)+SUM(J29:K35)+SUM(N29:O35)</f>
        <v>38</v>
      </c>
      <c r="S29" s="530">
        <f>SUM(H29:I35)+SUM(L29:M35)+SUM(P29:Q35)</f>
        <v>12</v>
      </c>
      <c r="T29" s="535" t="s">
        <v>173</v>
      </c>
    </row>
    <row r="30" spans="1:20" s="148" customFormat="1" ht="17.25" customHeight="1">
      <c r="A30" s="591"/>
      <c r="B30" s="591"/>
      <c r="C30" s="203" t="s">
        <v>151</v>
      </c>
      <c r="D30" s="204" t="s">
        <v>152</v>
      </c>
      <c r="E30" s="205">
        <v>6</v>
      </c>
      <c r="F30" s="166">
        <f t="shared" si="3"/>
        <v>4</v>
      </c>
      <c r="G30" s="166">
        <f t="shared" si="4"/>
        <v>4</v>
      </c>
      <c r="H30" s="174"/>
      <c r="I30" s="174"/>
      <c r="J30" s="174"/>
      <c r="K30" s="174"/>
      <c r="L30" s="174"/>
      <c r="M30" s="174"/>
      <c r="N30" s="174">
        <v>2</v>
      </c>
      <c r="O30" s="174">
        <v>2</v>
      </c>
      <c r="P30" s="174">
        <v>2</v>
      </c>
      <c r="Q30" s="174">
        <v>2</v>
      </c>
      <c r="R30" s="531"/>
      <c r="S30" s="531"/>
      <c r="T30" s="580"/>
    </row>
    <row r="31" spans="1:20" s="148" customFormat="1" ht="17.25" customHeight="1">
      <c r="A31" s="585"/>
      <c r="B31" s="585"/>
      <c r="C31" s="203" t="s">
        <v>78</v>
      </c>
      <c r="D31" s="206" t="s">
        <v>292</v>
      </c>
      <c r="E31" s="167">
        <v>5</v>
      </c>
      <c r="F31" s="166">
        <f t="shared" si="3"/>
        <v>0</v>
      </c>
      <c r="G31" s="166">
        <f t="shared" si="4"/>
        <v>0</v>
      </c>
      <c r="H31" s="165"/>
      <c r="I31" s="165"/>
      <c r="J31" s="307" t="s">
        <v>246</v>
      </c>
      <c r="K31" s="307" t="s">
        <v>246</v>
      </c>
      <c r="L31" s="165"/>
      <c r="M31" s="165"/>
      <c r="N31" s="335"/>
      <c r="O31" s="335"/>
      <c r="P31" s="165"/>
      <c r="Q31" s="165"/>
      <c r="R31" s="531"/>
      <c r="S31" s="531"/>
      <c r="T31" s="536"/>
    </row>
    <row r="32" spans="1:20" s="148" customFormat="1" ht="17.25" customHeight="1">
      <c r="A32" s="585"/>
      <c r="B32" s="585"/>
      <c r="C32" s="203" t="s">
        <v>78</v>
      </c>
      <c r="D32" s="206" t="s">
        <v>154</v>
      </c>
      <c r="E32" s="167">
        <v>5</v>
      </c>
      <c r="F32" s="166">
        <f t="shared" si="3"/>
        <v>6</v>
      </c>
      <c r="G32" s="166">
        <f t="shared" si="4"/>
        <v>0</v>
      </c>
      <c r="H32" s="165"/>
      <c r="I32" s="165"/>
      <c r="J32" s="307">
        <v>3</v>
      </c>
      <c r="K32" s="307">
        <v>3</v>
      </c>
      <c r="L32" s="165"/>
      <c r="M32" s="165"/>
      <c r="N32" s="307" t="s">
        <v>295</v>
      </c>
      <c r="O32" s="307" t="s">
        <v>295</v>
      </c>
      <c r="P32" s="165"/>
      <c r="Q32" s="165"/>
      <c r="R32" s="531"/>
      <c r="S32" s="531"/>
      <c r="T32" s="536"/>
    </row>
    <row r="33" spans="1:20" s="148" customFormat="1" ht="17.25" customHeight="1">
      <c r="A33" s="585"/>
      <c r="B33" s="585"/>
      <c r="C33" s="203" t="s">
        <v>78</v>
      </c>
      <c r="D33" s="206" t="s">
        <v>155</v>
      </c>
      <c r="E33" s="176">
        <v>5</v>
      </c>
      <c r="F33" s="166">
        <f t="shared" si="3"/>
        <v>10</v>
      </c>
      <c r="G33" s="166">
        <f t="shared" si="4"/>
        <v>0</v>
      </c>
      <c r="H33" s="165"/>
      <c r="I33" s="165"/>
      <c r="J33" s="307">
        <v>3</v>
      </c>
      <c r="K33" s="307">
        <v>3</v>
      </c>
      <c r="L33" s="165"/>
      <c r="M33" s="165"/>
      <c r="N33" s="307">
        <v>2</v>
      </c>
      <c r="O33" s="307">
        <v>2</v>
      </c>
      <c r="P33" s="165"/>
      <c r="Q33" s="165"/>
      <c r="R33" s="531"/>
      <c r="S33" s="531"/>
      <c r="T33" s="536"/>
    </row>
    <row r="34" spans="1:20" s="148" customFormat="1" ht="17.25" customHeight="1">
      <c r="A34" s="585"/>
      <c r="B34" s="585"/>
      <c r="C34" s="203"/>
      <c r="D34" s="206" t="s">
        <v>293</v>
      </c>
      <c r="E34" s="176">
        <v>5</v>
      </c>
      <c r="F34" s="166">
        <v>0</v>
      </c>
      <c r="G34" s="166">
        <v>0</v>
      </c>
      <c r="H34" s="165"/>
      <c r="I34" s="165"/>
      <c r="J34" s="307">
        <v>3</v>
      </c>
      <c r="K34" s="307">
        <v>3</v>
      </c>
      <c r="L34" s="165"/>
      <c r="M34" s="165"/>
      <c r="N34" s="307">
        <v>2</v>
      </c>
      <c r="O34" s="307">
        <v>2</v>
      </c>
      <c r="P34" s="165"/>
      <c r="Q34" s="165"/>
      <c r="R34" s="531"/>
      <c r="S34" s="531"/>
      <c r="T34" s="536"/>
    </row>
    <row r="35" spans="1:20" s="148" customFormat="1" ht="17.25" customHeight="1" thickBot="1">
      <c r="A35" s="585"/>
      <c r="B35" s="585"/>
      <c r="C35" s="203" t="s">
        <v>78</v>
      </c>
      <c r="D35" s="206" t="s">
        <v>294</v>
      </c>
      <c r="E35" s="176">
        <v>5</v>
      </c>
      <c r="F35" s="166">
        <f t="shared" si="3"/>
        <v>0</v>
      </c>
      <c r="G35" s="166">
        <f t="shared" si="4"/>
        <v>0</v>
      </c>
      <c r="H35" s="165"/>
      <c r="I35" s="165"/>
      <c r="J35" s="335"/>
      <c r="K35" s="335"/>
      <c r="L35" s="165"/>
      <c r="M35" s="165"/>
      <c r="N35" s="307"/>
      <c r="O35" s="307"/>
      <c r="P35" s="165"/>
      <c r="Q35" s="165"/>
      <c r="R35" s="531"/>
      <c r="S35" s="531"/>
      <c r="T35" s="536"/>
    </row>
    <row r="36" spans="1:20" s="148" customFormat="1" ht="17.25" customHeight="1">
      <c r="A36" s="585"/>
      <c r="B36" s="576" t="s">
        <v>85</v>
      </c>
      <c r="C36" s="190" t="s">
        <v>5</v>
      </c>
      <c r="D36" s="172" t="s">
        <v>59</v>
      </c>
      <c r="E36" s="171">
        <v>8</v>
      </c>
      <c r="F36" s="170">
        <f t="shared" si="3"/>
        <v>8</v>
      </c>
      <c r="G36" s="170">
        <f t="shared" si="4"/>
        <v>8</v>
      </c>
      <c r="H36" s="169">
        <v>4</v>
      </c>
      <c r="I36" s="169">
        <v>4</v>
      </c>
      <c r="J36" s="169"/>
      <c r="K36" s="169"/>
      <c r="L36" s="169"/>
      <c r="M36" s="169"/>
      <c r="N36" s="169"/>
      <c r="O36" s="169"/>
      <c r="P36" s="169"/>
      <c r="Q36" s="169"/>
      <c r="R36" s="530">
        <f>SUM(H36:I45)+SUM(J36:K45)+SUM(N36:O45)</f>
        <v>14</v>
      </c>
      <c r="S36" s="530">
        <f>SUM(H36:I45)+SUM(L36:M45)+SUM(P36:Q45)</f>
        <v>40</v>
      </c>
      <c r="T36" s="535" t="s">
        <v>173</v>
      </c>
    </row>
    <row r="37" spans="1:20" s="148" customFormat="1" ht="17.25" customHeight="1">
      <c r="A37" s="585"/>
      <c r="B37" s="577"/>
      <c r="C37" s="191" t="s">
        <v>5</v>
      </c>
      <c r="D37" s="168" t="s">
        <v>71</v>
      </c>
      <c r="E37" s="167">
        <v>2</v>
      </c>
      <c r="F37" s="166">
        <f t="shared" si="3"/>
        <v>2</v>
      </c>
      <c r="G37" s="166">
        <f t="shared" si="4"/>
        <v>2</v>
      </c>
      <c r="H37" s="165">
        <v>1</v>
      </c>
      <c r="I37" s="165">
        <v>1</v>
      </c>
      <c r="J37" s="165"/>
      <c r="K37" s="165"/>
      <c r="L37" s="165"/>
      <c r="M37" s="165"/>
      <c r="N37" s="165"/>
      <c r="O37" s="165"/>
      <c r="P37" s="165"/>
      <c r="Q37" s="165"/>
      <c r="R37" s="531"/>
      <c r="S37" s="531"/>
      <c r="T37" s="536"/>
    </row>
    <row r="38" spans="1:20" s="148" customFormat="1" ht="17.25" customHeight="1">
      <c r="A38" s="585"/>
      <c r="B38" s="577"/>
      <c r="C38" s="191" t="s">
        <v>78</v>
      </c>
      <c r="D38" s="168" t="s">
        <v>156</v>
      </c>
      <c r="E38" s="167">
        <v>5</v>
      </c>
      <c r="F38" s="166">
        <f t="shared" si="3"/>
        <v>0</v>
      </c>
      <c r="G38" s="166">
        <f t="shared" si="4"/>
        <v>0</v>
      </c>
      <c r="H38" s="165"/>
      <c r="I38" s="165"/>
      <c r="J38" s="177"/>
      <c r="K38" s="177"/>
      <c r="L38" s="307" t="s">
        <v>246</v>
      </c>
      <c r="M38" s="307" t="s">
        <v>246</v>
      </c>
      <c r="N38" s="307" t="s">
        <v>248</v>
      </c>
      <c r="O38" s="307" t="s">
        <v>248</v>
      </c>
      <c r="P38" s="177"/>
      <c r="Q38" s="177"/>
      <c r="R38" s="531"/>
      <c r="S38" s="531"/>
      <c r="T38" s="536"/>
    </row>
    <row r="39" spans="1:20" s="148" customFormat="1" ht="17.25" customHeight="1">
      <c r="A39" s="585"/>
      <c r="B39" s="577"/>
      <c r="C39" s="191" t="s">
        <v>78</v>
      </c>
      <c r="D39" s="168" t="s">
        <v>157</v>
      </c>
      <c r="E39" s="167">
        <v>5</v>
      </c>
      <c r="F39" s="166">
        <f t="shared" si="3"/>
        <v>4</v>
      </c>
      <c r="G39" s="166">
        <f t="shared" si="4"/>
        <v>6</v>
      </c>
      <c r="H39" s="165"/>
      <c r="I39" s="175"/>
      <c r="J39" s="175"/>
      <c r="K39" s="175"/>
      <c r="L39" s="307">
        <v>3</v>
      </c>
      <c r="M39" s="307">
        <v>3</v>
      </c>
      <c r="N39" s="307">
        <v>2</v>
      </c>
      <c r="O39" s="307">
        <v>2</v>
      </c>
      <c r="P39" s="175"/>
      <c r="Q39" s="175"/>
      <c r="R39" s="531"/>
      <c r="S39" s="531"/>
      <c r="T39" s="536"/>
    </row>
    <row r="40" spans="1:20" s="148" customFormat="1" ht="17.25" customHeight="1">
      <c r="A40" s="585"/>
      <c r="B40" s="577"/>
      <c r="C40" s="191" t="s">
        <v>78</v>
      </c>
      <c r="D40" s="168" t="s">
        <v>54</v>
      </c>
      <c r="E40" s="167">
        <v>5</v>
      </c>
      <c r="F40" s="166">
        <f t="shared" si="3"/>
        <v>0</v>
      </c>
      <c r="G40" s="166">
        <f t="shared" si="4"/>
        <v>6</v>
      </c>
      <c r="H40" s="165"/>
      <c r="I40" s="175"/>
      <c r="J40" s="175"/>
      <c r="K40" s="175"/>
      <c r="L40" s="307">
        <v>3</v>
      </c>
      <c r="M40" s="307">
        <v>3</v>
      </c>
      <c r="N40" s="307"/>
      <c r="O40" s="307"/>
      <c r="P40" s="178"/>
      <c r="Q40" s="178"/>
      <c r="R40" s="531"/>
      <c r="S40" s="531"/>
      <c r="T40" s="536"/>
    </row>
    <row r="41" spans="1:20" s="148" customFormat="1" ht="17.25" customHeight="1">
      <c r="A41" s="585"/>
      <c r="B41" s="577"/>
      <c r="C41" s="191" t="s">
        <v>78</v>
      </c>
      <c r="D41" s="168" t="s">
        <v>158</v>
      </c>
      <c r="E41" s="167">
        <v>5</v>
      </c>
      <c r="F41" s="166">
        <f t="shared" si="3"/>
        <v>0</v>
      </c>
      <c r="G41" s="166">
        <f t="shared" si="4"/>
        <v>6</v>
      </c>
      <c r="H41" s="165"/>
      <c r="I41" s="165"/>
      <c r="J41" s="174"/>
      <c r="K41" s="174"/>
      <c r="L41" s="307">
        <v>3</v>
      </c>
      <c r="M41" s="307">
        <v>3</v>
      </c>
      <c r="N41" s="307"/>
      <c r="O41" s="307"/>
      <c r="P41" s="174"/>
      <c r="Q41" s="174"/>
      <c r="R41" s="531"/>
      <c r="S41" s="531"/>
      <c r="T41" s="536"/>
    </row>
    <row r="42" spans="1:20" s="148" customFormat="1" ht="17.25" customHeight="1">
      <c r="A42" s="585"/>
      <c r="B42" s="577"/>
      <c r="C42" s="191"/>
      <c r="D42" s="168" t="s">
        <v>249</v>
      </c>
      <c r="E42" s="167">
        <v>5</v>
      </c>
      <c r="F42" s="166">
        <f t="shared" si="3"/>
        <v>0</v>
      </c>
      <c r="G42" s="166">
        <f t="shared" si="4"/>
        <v>0</v>
      </c>
      <c r="H42" s="165"/>
      <c r="I42" s="165"/>
      <c r="J42" s="165"/>
      <c r="K42" s="165"/>
      <c r="L42" s="165"/>
      <c r="M42" s="165"/>
      <c r="N42" s="165"/>
      <c r="O42" s="165"/>
      <c r="P42" s="307" t="s">
        <v>247</v>
      </c>
      <c r="Q42" s="307" t="s">
        <v>247</v>
      </c>
      <c r="R42" s="531"/>
      <c r="S42" s="531"/>
      <c r="T42" s="536"/>
    </row>
    <row r="43" spans="1:20" s="148" customFormat="1" ht="17.25" customHeight="1">
      <c r="A43" s="585"/>
      <c r="B43" s="577"/>
      <c r="C43" s="191"/>
      <c r="D43" s="168" t="s">
        <v>250</v>
      </c>
      <c r="E43" s="167">
        <v>5</v>
      </c>
      <c r="F43" s="166">
        <f t="shared" si="3"/>
        <v>0</v>
      </c>
      <c r="G43" s="166">
        <f t="shared" si="4"/>
        <v>6</v>
      </c>
      <c r="H43" s="165"/>
      <c r="I43" s="165"/>
      <c r="J43" s="165"/>
      <c r="K43" s="165"/>
      <c r="L43" s="165"/>
      <c r="M43" s="165"/>
      <c r="N43" s="165"/>
      <c r="O43" s="165"/>
      <c r="P43" s="307">
        <v>3</v>
      </c>
      <c r="Q43" s="307">
        <v>3</v>
      </c>
      <c r="R43" s="531"/>
      <c r="S43" s="531"/>
      <c r="T43" s="536"/>
    </row>
    <row r="44" spans="1:20" s="148" customFormat="1" ht="17.25" customHeight="1">
      <c r="A44" s="585"/>
      <c r="B44" s="577"/>
      <c r="C44" s="191"/>
      <c r="D44" s="168" t="s">
        <v>159</v>
      </c>
      <c r="E44" s="167">
        <v>5</v>
      </c>
      <c r="F44" s="166">
        <f t="shared" si="3"/>
        <v>0</v>
      </c>
      <c r="G44" s="166">
        <f t="shared" si="4"/>
        <v>6</v>
      </c>
      <c r="H44" s="165"/>
      <c r="I44" s="165"/>
      <c r="J44" s="165"/>
      <c r="K44" s="165"/>
      <c r="L44" s="165"/>
      <c r="M44" s="165"/>
      <c r="N44" s="165"/>
      <c r="O44" s="165"/>
      <c r="P44" s="307">
        <v>3</v>
      </c>
      <c r="Q44" s="307">
        <v>3</v>
      </c>
      <c r="R44" s="531"/>
      <c r="S44" s="531"/>
      <c r="T44" s="536"/>
    </row>
    <row r="45" spans="1:20" s="148" customFormat="1" ht="17.25" customHeight="1" thickBot="1">
      <c r="A45" s="585"/>
      <c r="B45" s="577"/>
      <c r="C45" s="191"/>
      <c r="D45" s="168" t="s">
        <v>160</v>
      </c>
      <c r="E45" s="167">
        <v>5</v>
      </c>
      <c r="F45" s="166">
        <f t="shared" si="3"/>
        <v>0</v>
      </c>
      <c r="G45" s="166">
        <f t="shared" si="4"/>
        <v>0</v>
      </c>
      <c r="H45" s="165"/>
      <c r="I45" s="165"/>
      <c r="J45" s="165"/>
      <c r="K45" s="165"/>
      <c r="L45" s="165"/>
      <c r="M45" s="165"/>
      <c r="N45" s="165"/>
      <c r="O45" s="165"/>
      <c r="P45" s="307"/>
      <c r="Q45" s="307"/>
      <c r="R45" s="531"/>
      <c r="S45" s="531"/>
      <c r="T45" s="536"/>
    </row>
    <row r="46" spans="1:20" s="148" customFormat="1" ht="17.25" customHeight="1">
      <c r="A46" s="584" t="s">
        <v>114</v>
      </c>
      <c r="B46" s="576" t="s">
        <v>6</v>
      </c>
      <c r="C46" s="190" t="s">
        <v>78</v>
      </c>
      <c r="D46" s="172" t="s">
        <v>6</v>
      </c>
      <c r="E46" s="171">
        <v>5</v>
      </c>
      <c r="F46" s="170">
        <f t="shared" si="3"/>
        <v>4</v>
      </c>
      <c r="G46" s="170">
        <f t="shared" si="4"/>
        <v>4</v>
      </c>
      <c r="H46" s="169">
        <v>2</v>
      </c>
      <c r="I46" s="169">
        <v>2</v>
      </c>
      <c r="J46" s="169"/>
      <c r="K46" s="169"/>
      <c r="L46" s="169"/>
      <c r="M46" s="169"/>
      <c r="N46" s="169"/>
      <c r="O46" s="169"/>
      <c r="P46" s="169"/>
      <c r="Q46" s="169"/>
      <c r="R46" s="530">
        <f>SUM(H46:I48)+SUM(J46:K48)+SUM(N46:O48)</f>
        <v>10</v>
      </c>
      <c r="S46" s="530">
        <f>SUM(H46:I48)+SUM(L46:M48)+SUM(P46:Q48)</f>
        <v>10</v>
      </c>
      <c r="T46" s="533" t="s">
        <v>173</v>
      </c>
    </row>
    <row r="47" spans="1:20" s="148" customFormat="1" ht="17.25" customHeight="1">
      <c r="A47" s="585"/>
      <c r="B47" s="577"/>
      <c r="C47" s="191" t="s">
        <v>78</v>
      </c>
      <c r="D47" s="168" t="s">
        <v>161</v>
      </c>
      <c r="E47" s="167">
        <v>5</v>
      </c>
      <c r="F47" s="166">
        <f t="shared" si="3"/>
        <v>4</v>
      </c>
      <c r="G47" s="166">
        <f t="shared" si="4"/>
        <v>4</v>
      </c>
      <c r="H47" s="165"/>
      <c r="I47" s="165"/>
      <c r="J47" s="165">
        <v>2</v>
      </c>
      <c r="K47" s="165">
        <v>2</v>
      </c>
      <c r="L47" s="165">
        <v>2</v>
      </c>
      <c r="M47" s="165">
        <v>2</v>
      </c>
      <c r="N47" s="165"/>
      <c r="O47" s="165"/>
      <c r="P47" s="165"/>
      <c r="Q47" s="165"/>
      <c r="R47" s="531"/>
      <c r="S47" s="531"/>
      <c r="T47" s="546"/>
    </row>
    <row r="48" spans="1:20" s="148" customFormat="1" ht="17.25" customHeight="1" thickBot="1">
      <c r="A48" s="585"/>
      <c r="B48" s="577"/>
      <c r="C48" s="191"/>
      <c r="D48" s="168" t="s">
        <v>251</v>
      </c>
      <c r="E48" s="167">
        <v>5</v>
      </c>
      <c r="F48" s="166">
        <f t="shared" si="3"/>
        <v>2</v>
      </c>
      <c r="G48" s="166">
        <f t="shared" si="4"/>
        <v>2</v>
      </c>
      <c r="H48" s="165"/>
      <c r="I48" s="165"/>
      <c r="J48" s="165"/>
      <c r="K48" s="165"/>
      <c r="L48" s="165"/>
      <c r="M48" s="165"/>
      <c r="N48" s="165">
        <v>1</v>
      </c>
      <c r="O48" s="165">
        <v>1</v>
      </c>
      <c r="P48" s="165">
        <v>1</v>
      </c>
      <c r="Q48" s="165">
        <v>1</v>
      </c>
      <c r="R48" s="531"/>
      <c r="S48" s="531"/>
      <c r="T48" s="546"/>
    </row>
    <row r="49" spans="1:20" s="148" customFormat="1" ht="17.25" customHeight="1">
      <c r="A49" s="585"/>
      <c r="B49" s="576" t="s">
        <v>8</v>
      </c>
      <c r="C49" s="190" t="s">
        <v>78</v>
      </c>
      <c r="D49" s="172" t="s">
        <v>162</v>
      </c>
      <c r="E49" s="171">
        <v>5</v>
      </c>
      <c r="F49" s="170">
        <f t="shared" si="3"/>
        <v>3</v>
      </c>
      <c r="G49" s="170">
        <f t="shared" si="4"/>
        <v>3</v>
      </c>
      <c r="H49" s="169">
        <v>1</v>
      </c>
      <c r="I49" s="169">
        <v>1</v>
      </c>
      <c r="J49" s="169">
        <v>1</v>
      </c>
      <c r="K49" s="169"/>
      <c r="L49" s="169"/>
      <c r="M49" s="169">
        <v>1</v>
      </c>
      <c r="N49" s="169"/>
      <c r="O49" s="169"/>
      <c r="P49" s="169"/>
      <c r="Q49" s="169"/>
      <c r="R49" s="530">
        <f>SUM(H49:I52)+SUM(J49:K52)+SUM(N49:O52)</f>
        <v>10</v>
      </c>
      <c r="S49" s="530">
        <f>SUM(H49:I52)+SUM(L49:M52)+SUM(P49:Q52)</f>
        <v>10</v>
      </c>
      <c r="T49" s="533" t="s">
        <v>176</v>
      </c>
    </row>
    <row r="50" spans="1:20" s="148" customFormat="1" ht="17.25" customHeight="1">
      <c r="A50" s="585"/>
      <c r="B50" s="577"/>
      <c r="C50" s="191" t="s">
        <v>78</v>
      </c>
      <c r="D50" s="168" t="s">
        <v>163</v>
      </c>
      <c r="E50" s="167">
        <v>5</v>
      </c>
      <c r="F50" s="166">
        <f t="shared" si="3"/>
        <v>3</v>
      </c>
      <c r="G50" s="166">
        <f t="shared" si="4"/>
        <v>3</v>
      </c>
      <c r="H50" s="165">
        <v>1</v>
      </c>
      <c r="I50" s="165">
        <v>1</v>
      </c>
      <c r="J50" s="165"/>
      <c r="K50" s="165">
        <v>1</v>
      </c>
      <c r="L50" s="165">
        <v>1</v>
      </c>
      <c r="M50" s="165"/>
      <c r="N50" s="165"/>
      <c r="O50" s="165"/>
      <c r="P50" s="165"/>
      <c r="Q50" s="165"/>
      <c r="R50" s="531"/>
      <c r="S50" s="531"/>
      <c r="T50" s="546"/>
    </row>
    <row r="51" spans="1:20" s="148" customFormat="1" ht="17.25" customHeight="1">
      <c r="A51" s="585"/>
      <c r="B51" s="577"/>
      <c r="C51" s="191"/>
      <c r="D51" s="168" t="s">
        <v>257</v>
      </c>
      <c r="E51" s="167">
        <v>5</v>
      </c>
      <c r="F51" s="166">
        <f t="shared" si="3"/>
        <v>2</v>
      </c>
      <c r="G51" s="166">
        <f t="shared" si="4"/>
        <v>2</v>
      </c>
      <c r="H51" s="165"/>
      <c r="I51" s="165"/>
      <c r="J51" s="165"/>
      <c r="K51" s="165"/>
      <c r="L51" s="165"/>
      <c r="M51" s="165"/>
      <c r="N51" s="165">
        <v>1</v>
      </c>
      <c r="O51" s="165">
        <v>1</v>
      </c>
      <c r="P51" s="165">
        <v>1</v>
      </c>
      <c r="Q51" s="165">
        <v>1</v>
      </c>
      <c r="R51" s="531"/>
      <c r="S51" s="531"/>
      <c r="T51" s="546"/>
    </row>
    <row r="52" spans="1:20" s="148" customFormat="1" ht="17.25" customHeight="1" thickBot="1">
      <c r="A52" s="585"/>
      <c r="B52" s="577"/>
      <c r="C52" s="191"/>
      <c r="D52" s="168" t="s">
        <v>252</v>
      </c>
      <c r="E52" s="167">
        <v>5</v>
      </c>
      <c r="F52" s="166">
        <f t="shared" si="3"/>
        <v>2</v>
      </c>
      <c r="G52" s="166">
        <f t="shared" si="4"/>
        <v>2</v>
      </c>
      <c r="H52" s="165"/>
      <c r="I52" s="165"/>
      <c r="J52" s="165"/>
      <c r="K52" s="165"/>
      <c r="L52" s="165"/>
      <c r="M52" s="165"/>
      <c r="N52" s="165">
        <v>1</v>
      </c>
      <c r="O52" s="165">
        <v>1</v>
      </c>
      <c r="P52" s="165">
        <v>1</v>
      </c>
      <c r="Q52" s="165">
        <v>1</v>
      </c>
      <c r="R52" s="531"/>
      <c r="S52" s="531"/>
      <c r="T52" s="546"/>
    </row>
    <row r="53" spans="1:20" s="148" customFormat="1" ht="17.25" customHeight="1">
      <c r="A53" s="544" t="s">
        <v>112</v>
      </c>
      <c r="B53" s="541" t="s">
        <v>164</v>
      </c>
      <c r="C53" s="207" t="s">
        <v>78</v>
      </c>
      <c r="D53" s="172" t="s">
        <v>253</v>
      </c>
      <c r="E53" s="171">
        <v>5</v>
      </c>
      <c r="F53" s="170">
        <f t="shared" si="3"/>
        <v>4</v>
      </c>
      <c r="G53" s="170">
        <f t="shared" si="4"/>
        <v>4</v>
      </c>
      <c r="H53" s="169">
        <v>2</v>
      </c>
      <c r="I53" s="169">
        <v>2</v>
      </c>
      <c r="J53" s="169"/>
      <c r="K53" s="169"/>
      <c r="L53" s="169"/>
      <c r="M53" s="169"/>
      <c r="N53" s="169"/>
      <c r="O53" s="169"/>
      <c r="P53" s="169"/>
      <c r="Q53" s="169"/>
      <c r="R53" s="555">
        <f>SUM(H53:I60)+SUM(J53:K60)+SUM(N53:O60)</f>
        <v>22</v>
      </c>
      <c r="S53" s="555">
        <f>SUM(H53:I60)+SUM(L53:M60)+SUM(P53:Q60)</f>
        <v>22</v>
      </c>
      <c r="T53" s="535" t="s">
        <v>177</v>
      </c>
    </row>
    <row r="54" spans="1:20" s="148" customFormat="1" ht="17.25" customHeight="1">
      <c r="A54" s="545"/>
      <c r="B54" s="542"/>
      <c r="C54" s="191" t="s">
        <v>78</v>
      </c>
      <c r="D54" s="168" t="s">
        <v>165</v>
      </c>
      <c r="E54" s="167">
        <v>5</v>
      </c>
      <c r="F54" s="166">
        <f t="shared" si="3"/>
        <v>4</v>
      </c>
      <c r="G54" s="166">
        <f t="shared" si="4"/>
        <v>4</v>
      </c>
      <c r="H54" s="165">
        <v>2</v>
      </c>
      <c r="I54" s="165">
        <v>2</v>
      </c>
      <c r="J54" s="165"/>
      <c r="K54" s="165"/>
      <c r="L54" s="165"/>
      <c r="M54" s="165"/>
      <c r="N54" s="165"/>
      <c r="O54" s="165"/>
      <c r="P54" s="165"/>
      <c r="Q54" s="165"/>
      <c r="R54" s="556"/>
      <c r="S54" s="556"/>
      <c r="T54" s="536"/>
    </row>
    <row r="55" spans="1:20" s="148" customFormat="1" ht="17.25" customHeight="1">
      <c r="A55" s="545"/>
      <c r="B55" s="542"/>
      <c r="C55" s="191" t="s">
        <v>78</v>
      </c>
      <c r="D55" s="168" t="s">
        <v>258</v>
      </c>
      <c r="E55" s="167">
        <v>5</v>
      </c>
      <c r="F55" s="166">
        <f t="shared" si="3"/>
        <v>4</v>
      </c>
      <c r="G55" s="166">
        <f t="shared" si="4"/>
        <v>4</v>
      </c>
      <c r="H55" s="165"/>
      <c r="I55" s="165"/>
      <c r="J55" s="165">
        <v>2</v>
      </c>
      <c r="K55" s="165">
        <v>2</v>
      </c>
      <c r="L55" s="165">
        <v>2</v>
      </c>
      <c r="M55" s="165">
        <v>2</v>
      </c>
      <c r="N55" s="165"/>
      <c r="O55" s="165"/>
      <c r="P55" s="165"/>
      <c r="Q55" s="165"/>
      <c r="R55" s="556"/>
      <c r="S55" s="556"/>
      <c r="T55" s="536"/>
    </row>
    <row r="56" spans="1:20" s="148" customFormat="1" ht="17.25" customHeight="1">
      <c r="A56" s="545"/>
      <c r="B56" s="542"/>
      <c r="C56" s="191" t="s">
        <v>254</v>
      </c>
      <c r="D56" s="168" t="s">
        <v>255</v>
      </c>
      <c r="E56" s="167">
        <v>5</v>
      </c>
      <c r="F56" s="166">
        <f t="shared" si="3"/>
        <v>4</v>
      </c>
      <c r="G56" s="166">
        <f t="shared" si="4"/>
        <v>0</v>
      </c>
      <c r="H56" s="165"/>
      <c r="I56" s="165"/>
      <c r="J56" s="165"/>
      <c r="K56" s="165"/>
      <c r="L56" s="165"/>
      <c r="M56" s="165"/>
      <c r="N56" s="165">
        <v>2</v>
      </c>
      <c r="O56" s="165">
        <v>2</v>
      </c>
      <c r="P56" s="165"/>
      <c r="Q56" s="165"/>
      <c r="R56" s="556"/>
      <c r="S56" s="556"/>
      <c r="T56" s="536"/>
    </row>
    <row r="57" spans="1:20" s="148" customFormat="1" ht="17.25" customHeight="1">
      <c r="A57" s="545"/>
      <c r="B57" s="542"/>
      <c r="C57" s="191" t="s">
        <v>166</v>
      </c>
      <c r="D57" s="168" t="s">
        <v>74</v>
      </c>
      <c r="E57" s="167">
        <v>5</v>
      </c>
      <c r="F57" s="166">
        <f t="shared" si="3"/>
        <v>2</v>
      </c>
      <c r="G57" s="166">
        <f t="shared" si="4"/>
        <v>0</v>
      </c>
      <c r="H57" s="165"/>
      <c r="I57" s="165"/>
      <c r="J57" s="165"/>
      <c r="K57" s="165"/>
      <c r="L57" s="165"/>
      <c r="M57" s="165"/>
      <c r="N57" s="165">
        <v>1</v>
      </c>
      <c r="O57" s="165">
        <v>1</v>
      </c>
      <c r="P57" s="165"/>
      <c r="Q57" s="165"/>
      <c r="R57" s="556"/>
      <c r="S57" s="556"/>
      <c r="T57" s="536"/>
    </row>
    <row r="58" spans="1:20" s="148" customFormat="1" ht="17.25" customHeight="1">
      <c r="A58" s="545"/>
      <c r="B58" s="542"/>
      <c r="C58" s="191" t="s">
        <v>166</v>
      </c>
      <c r="D58" s="168" t="s">
        <v>273</v>
      </c>
      <c r="E58" s="167">
        <v>5</v>
      </c>
      <c r="F58" s="166">
        <v>4</v>
      </c>
      <c r="G58" s="166">
        <v>4</v>
      </c>
      <c r="H58" s="165">
        <v>1</v>
      </c>
      <c r="I58" s="165">
        <v>1</v>
      </c>
      <c r="J58" s="165">
        <v>1</v>
      </c>
      <c r="K58" s="165">
        <v>1</v>
      </c>
      <c r="L58" s="165">
        <v>1</v>
      </c>
      <c r="M58" s="165">
        <v>1</v>
      </c>
      <c r="N58" s="165"/>
      <c r="O58" s="165"/>
      <c r="P58" s="165"/>
      <c r="Q58" s="165"/>
      <c r="R58" s="556"/>
      <c r="S58" s="556"/>
      <c r="T58" s="536"/>
    </row>
    <row r="59" spans="1:20" s="148" customFormat="1" ht="17.25" customHeight="1">
      <c r="A59" s="588"/>
      <c r="B59" s="542"/>
      <c r="C59" s="191" t="s">
        <v>276</v>
      </c>
      <c r="D59" s="168" t="s">
        <v>277</v>
      </c>
      <c r="E59" s="167">
        <v>5</v>
      </c>
      <c r="F59" s="196">
        <v>0</v>
      </c>
      <c r="G59" s="196">
        <v>2</v>
      </c>
      <c r="H59" s="177"/>
      <c r="I59" s="177"/>
      <c r="J59" s="177"/>
      <c r="K59" s="177"/>
      <c r="L59" s="177"/>
      <c r="M59" s="177"/>
      <c r="N59" s="177"/>
      <c r="O59" s="177"/>
      <c r="P59" s="177">
        <v>1</v>
      </c>
      <c r="Q59" s="177">
        <v>1</v>
      </c>
      <c r="R59" s="556"/>
      <c r="S59" s="556"/>
      <c r="T59" s="581"/>
    </row>
    <row r="60" spans="1:20" s="148" customFormat="1" ht="17.25" customHeight="1" thickBot="1">
      <c r="A60" s="579"/>
      <c r="B60" s="543"/>
      <c r="C60" s="208" t="s">
        <v>166</v>
      </c>
      <c r="D60" s="164" t="s">
        <v>275</v>
      </c>
      <c r="E60" s="163">
        <v>5</v>
      </c>
      <c r="F60" s="162">
        <f t="shared" si="3"/>
        <v>0</v>
      </c>
      <c r="G60" s="162">
        <f t="shared" si="4"/>
        <v>4</v>
      </c>
      <c r="H60" s="161"/>
      <c r="I60" s="161"/>
      <c r="J60" s="161"/>
      <c r="K60" s="161"/>
      <c r="L60" s="161"/>
      <c r="M60" s="161"/>
      <c r="N60" s="161"/>
      <c r="O60" s="161"/>
      <c r="P60" s="161">
        <v>2</v>
      </c>
      <c r="Q60" s="161">
        <v>2</v>
      </c>
      <c r="R60" s="557"/>
      <c r="S60" s="557"/>
      <c r="T60" s="537"/>
    </row>
    <row r="61" spans="1:20" s="148" customFormat="1" ht="33.75" thickBot="1">
      <c r="A61" s="589" t="s">
        <v>167</v>
      </c>
      <c r="B61" s="590"/>
      <c r="C61" s="590"/>
      <c r="D61" s="590"/>
      <c r="E61" s="590"/>
      <c r="F61" s="185">
        <f t="shared" ref="F61:S61" si="5">SUM(F7:F60)</f>
        <v>176</v>
      </c>
      <c r="G61" s="185">
        <f t="shared" si="5"/>
        <v>186</v>
      </c>
      <c r="H61" s="160">
        <f t="shared" si="5"/>
        <v>31</v>
      </c>
      <c r="I61" s="160">
        <f t="shared" si="5"/>
        <v>31</v>
      </c>
      <c r="J61" s="160">
        <f t="shared" si="5"/>
        <v>31</v>
      </c>
      <c r="K61" s="160">
        <f t="shared" si="5"/>
        <v>31</v>
      </c>
      <c r="L61" s="160">
        <f t="shared" si="5"/>
        <v>31</v>
      </c>
      <c r="M61" s="160">
        <f t="shared" si="5"/>
        <v>31</v>
      </c>
      <c r="N61" s="160">
        <f t="shared" si="5"/>
        <v>31</v>
      </c>
      <c r="O61" s="160">
        <f t="shared" si="5"/>
        <v>31</v>
      </c>
      <c r="P61" s="160">
        <f t="shared" si="5"/>
        <v>31</v>
      </c>
      <c r="Q61" s="160">
        <f t="shared" si="5"/>
        <v>31</v>
      </c>
      <c r="R61" s="159">
        <f t="shared" si="5"/>
        <v>186</v>
      </c>
      <c r="S61" s="159">
        <f t="shared" si="5"/>
        <v>186</v>
      </c>
      <c r="T61" s="158" t="s">
        <v>168</v>
      </c>
    </row>
    <row r="62" spans="1:20" s="148" customFormat="1" ht="27" thickBot="1">
      <c r="A62" s="572" t="s">
        <v>169</v>
      </c>
      <c r="B62" s="573"/>
      <c r="C62" s="573"/>
      <c r="D62" s="573"/>
      <c r="E62" s="187" t="s">
        <v>106</v>
      </c>
      <c r="F62" s="156">
        <f>SUM(H62:I62)+SUM(J62:K62)+SUM(N62:O62)</f>
        <v>24</v>
      </c>
      <c r="G62" s="156">
        <f>SUM(H62:I62)+SUM(L62:M62)+SUM(P62:Q62)</f>
        <v>24</v>
      </c>
      <c r="H62" s="155">
        <v>4</v>
      </c>
      <c r="I62" s="155">
        <v>4</v>
      </c>
      <c r="J62" s="155">
        <v>4</v>
      </c>
      <c r="K62" s="155">
        <v>4</v>
      </c>
      <c r="L62" s="155">
        <v>4</v>
      </c>
      <c r="M62" s="155">
        <v>4</v>
      </c>
      <c r="N62" s="155">
        <v>4</v>
      </c>
      <c r="O62" s="155">
        <v>4</v>
      </c>
      <c r="P62" s="155">
        <v>4</v>
      </c>
      <c r="Q62" s="155">
        <v>4</v>
      </c>
      <c r="R62" s="154">
        <f>SUM(H62:I62)+SUM(J62:K62)+SUM(N62:O62)</f>
        <v>24</v>
      </c>
      <c r="S62" s="154">
        <f>SUM(H62:I62)+SUM(L62:M62)+SUM(P62:Q62)</f>
        <v>24</v>
      </c>
      <c r="T62" s="150">
        <v>24</v>
      </c>
    </row>
    <row r="63" spans="1:20" s="148" customFormat="1" ht="23.25" customHeight="1" thickBot="1">
      <c r="A63" s="574" t="s">
        <v>105</v>
      </c>
      <c r="B63" s="575"/>
      <c r="C63" s="575"/>
      <c r="D63" s="575"/>
      <c r="E63" s="575"/>
      <c r="F63" s="151">
        <f>SUM(F61:F62)</f>
        <v>200</v>
      </c>
      <c r="G63" s="151">
        <f t="shared" ref="G63:Q63" si="6">SUM(G61:G62)</f>
        <v>210</v>
      </c>
      <c r="H63" s="153">
        <f t="shared" si="6"/>
        <v>35</v>
      </c>
      <c r="I63" s="152">
        <f t="shared" si="6"/>
        <v>35</v>
      </c>
      <c r="J63" s="152">
        <f t="shared" si="6"/>
        <v>35</v>
      </c>
      <c r="K63" s="152">
        <f t="shared" si="6"/>
        <v>35</v>
      </c>
      <c r="L63" s="152">
        <f t="shared" si="6"/>
        <v>35</v>
      </c>
      <c r="M63" s="152">
        <f t="shared" si="6"/>
        <v>35</v>
      </c>
      <c r="N63" s="152">
        <f t="shared" si="6"/>
        <v>35</v>
      </c>
      <c r="O63" s="152">
        <f t="shared" si="6"/>
        <v>35</v>
      </c>
      <c r="P63" s="152">
        <f t="shared" si="6"/>
        <v>35</v>
      </c>
      <c r="Q63" s="152">
        <f t="shared" si="6"/>
        <v>35</v>
      </c>
      <c r="R63" s="151">
        <f>SUM(H63:I63)+SUM(J63:K63)+SUM(N63:O63)</f>
        <v>210</v>
      </c>
      <c r="S63" s="151">
        <f>SUM(H63:I63)+SUM(L63:M63)+SUM(P63:Q63)</f>
        <v>210</v>
      </c>
      <c r="T63" s="150">
        <v>204</v>
      </c>
    </row>
    <row r="64" spans="1:20" s="148" customFormat="1" ht="20.25" customHeight="1">
      <c r="A64" s="148" t="s">
        <v>174</v>
      </c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</row>
    <row r="65" spans="1:20" ht="20.25" customHeight="1">
      <c r="A65" s="148" t="s">
        <v>175</v>
      </c>
    </row>
    <row r="66" spans="1:20" ht="18" customHeight="1"/>
    <row r="67" spans="1:20" ht="18" customHeight="1"/>
    <row r="68" spans="1:20" ht="18" customHeight="1"/>
    <row r="69" spans="1:20" ht="18" customHeight="1"/>
    <row r="70" spans="1:20" ht="18" customHeight="1"/>
    <row r="71" spans="1:20" ht="18" customHeight="1">
      <c r="A71" s="571"/>
      <c r="B71" s="571"/>
      <c r="C71" s="571"/>
      <c r="D71" s="571"/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</row>
  </sheetData>
  <mergeCells count="61">
    <mergeCell ref="A1:T1"/>
    <mergeCell ref="R2:T2"/>
    <mergeCell ref="A3:A6"/>
    <mergeCell ref="B3:B6"/>
    <mergeCell ref="C3:D6"/>
    <mergeCell ref="E3:E6"/>
    <mergeCell ref="F3:G3"/>
    <mergeCell ref="H3:I3"/>
    <mergeCell ref="J3:M3"/>
    <mergeCell ref="N3:Q3"/>
    <mergeCell ref="R3:S3"/>
    <mergeCell ref="T3:T6"/>
    <mergeCell ref="F4:F6"/>
    <mergeCell ref="G4:G6"/>
    <mergeCell ref="H4:I4"/>
    <mergeCell ref="P4:Q4"/>
    <mergeCell ref="R4:R6"/>
    <mergeCell ref="S4:S6"/>
    <mergeCell ref="J4:K4"/>
    <mergeCell ref="L4:M4"/>
    <mergeCell ref="N4:O4"/>
    <mergeCell ref="T7:T11"/>
    <mergeCell ref="B12:B22"/>
    <mergeCell ref="R12:R22"/>
    <mergeCell ref="S12:S22"/>
    <mergeCell ref="T12:T22"/>
    <mergeCell ref="R7:R11"/>
    <mergeCell ref="S7:S11"/>
    <mergeCell ref="B7:B11"/>
    <mergeCell ref="S49:S52"/>
    <mergeCell ref="A61:E61"/>
    <mergeCell ref="R23:R27"/>
    <mergeCell ref="S23:S27"/>
    <mergeCell ref="T23:T27"/>
    <mergeCell ref="T29:T35"/>
    <mergeCell ref="A29:A45"/>
    <mergeCell ref="B29:B35"/>
    <mergeCell ref="R29:R35"/>
    <mergeCell ref="S29:S35"/>
    <mergeCell ref="B36:B45"/>
    <mergeCell ref="R36:R45"/>
    <mergeCell ref="S36:S45"/>
    <mergeCell ref="A7:A28"/>
    <mergeCell ref="B23:B27"/>
    <mergeCell ref="T36:T45"/>
    <mergeCell ref="A62:D62"/>
    <mergeCell ref="A63:E63"/>
    <mergeCell ref="A71:T71"/>
    <mergeCell ref="T49:T52"/>
    <mergeCell ref="A53:A60"/>
    <mergeCell ref="B53:B60"/>
    <mergeCell ref="R53:R60"/>
    <mergeCell ref="S53:S60"/>
    <mergeCell ref="T53:T60"/>
    <mergeCell ref="A46:A52"/>
    <mergeCell ref="B46:B48"/>
    <mergeCell ref="R46:R48"/>
    <mergeCell ref="S46:S48"/>
    <mergeCell ref="T46:T48"/>
    <mergeCell ref="B49:B52"/>
    <mergeCell ref="R49:R52"/>
  </mergeCells>
  <phoneticPr fontId="18" type="noConversion"/>
  <printOptions horizontalCentered="1"/>
  <pageMargins left="0.23622047244094491" right="0.23622047244094491" top="0.56999999999999995" bottom="0.16" header="0.19685039370078741" footer="0.28999999999999998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7</vt:i4>
      </vt:variant>
    </vt:vector>
  </HeadingPairs>
  <TitlesOfParts>
    <vt:vector size="12" baseType="lpstr">
      <vt:lpstr>일반고(00과정)</vt:lpstr>
      <vt:lpstr>2019입학생</vt:lpstr>
      <vt:lpstr>2018입학생</vt:lpstr>
      <vt:lpstr>2017입학생</vt:lpstr>
      <vt:lpstr>일반,자사,특목(2019년 전학년)</vt:lpstr>
      <vt:lpstr>'2018입학생'!Consolidate_Area</vt:lpstr>
      <vt:lpstr>'2019입학생'!Consolidate_Area</vt:lpstr>
      <vt:lpstr>'일반고(00과정)'!Consolidate_Area</vt:lpstr>
      <vt:lpstr>'2017입학생'!Print_Area</vt:lpstr>
      <vt:lpstr>'2018입학생'!Print_Area</vt:lpstr>
      <vt:lpstr>'2019입학생'!Print_Area</vt:lpstr>
      <vt:lpstr>'일반,자사,특목(2019년 전학년)'!Print_Area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사대부고</cp:lastModifiedBy>
  <cp:revision>46</cp:revision>
  <cp:lastPrinted>2018-08-21T05:55:26Z</cp:lastPrinted>
  <dcterms:created xsi:type="dcterms:W3CDTF">2012-03-16T03:18:15Z</dcterms:created>
  <dcterms:modified xsi:type="dcterms:W3CDTF">2019-03-11T07:49:53Z</dcterms:modified>
  <cp:version>0906.0100.01</cp:version>
</cp:coreProperties>
</file>